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6"/>
  <workbookPr defaultThemeVersion="202300"/>
  <mc:AlternateContent xmlns:mc="http://schemas.openxmlformats.org/markup-compatibility/2006">
    <mc:Choice Requires="x15">
      <x15ac:absPath xmlns:x15ac="http://schemas.microsoft.com/office/spreadsheetml/2010/11/ac" url="/Users/jaredbratherton/Downloads/Dummy Folder/"/>
    </mc:Choice>
  </mc:AlternateContent>
  <xr:revisionPtr revIDLastSave="0" documentId="13_ncr:1_{99847937-6E50-844F-865E-69A599B35365}" xr6:coauthVersionLast="47" xr6:coauthVersionMax="47" xr10:uidLastSave="{00000000-0000-0000-0000-000000000000}"/>
  <bookViews>
    <workbookView xWindow="0" yWindow="500" windowWidth="28800" windowHeight="16560" xr2:uid="{DA4D8BD4-A380-419D-8881-428937CE90A4}"/>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8" i="1" l="1"/>
  <c r="O6" i="1"/>
  <c r="O4" i="1"/>
  <c r="J4" i="1"/>
  <c r="J10" i="1"/>
  <c r="J14" i="1" l="1"/>
  <c r="J18" i="1" s="1"/>
  <c r="J20" i="1" s="1"/>
  <c r="J22" i="1" s="1"/>
  <c r="J24" i="1" s="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<sst xmlns="http://schemas.openxmlformats.org/spreadsheetml/2006/main" count="65" uniqueCount="52">
  <si>
    <t>ASHP - Sound Power Level</t>
  </si>
  <si>
    <t>Sound Pressure Level</t>
  </si>
  <si>
    <t>Q2 - "One Reflective Surface"</t>
  </si>
  <si>
    <t>Q4 - "Two Reflective Surfaces"</t>
  </si>
  <si>
    <t>Q8 - "Three Reflective Surfaces"</t>
  </si>
  <si>
    <t>dB distance reduction</t>
  </si>
  <si>
    <t>Distance from Heat Pump (meters)</t>
  </si>
  <si>
    <t>Q2</t>
  </si>
  <si>
    <t>Q4</t>
  </si>
  <si>
    <t>Q8</t>
  </si>
  <si>
    <t>Barrier (no view)</t>
  </si>
  <si>
    <t>Barrier (partial view)</t>
  </si>
  <si>
    <t>Visible</t>
  </si>
  <si>
    <t>Difference between the two noise levels</t>
  </si>
  <si>
    <t>Add this correction to the higher noise level</t>
  </si>
  <si>
    <t>From manufacturers data, obtain the A-weighted sound power level of the heat pump. See “Note 1: Sound Power Level” below. The highest sound power level specified should be used (the power in “low noise mode” should not be used).</t>
  </si>
  <si>
    <t>Use “Note 2: Sound Pressure level” and “Note 3: Determina on of direc vity” below to establish the direc vity “Q” of the heat pump noise.</t>
  </si>
  <si>
    <t>Measure the distance from the heat pump to the assessment posi on in metres.</t>
  </si>
  <si>
    <t>Use table in “Note 4: dB distance reduc on” below to obtain a dB reduc on.</t>
  </si>
  <si>
    <t>Establish whether there is a solid barrier between the heat pump and the assessment posi on using “Note 5: Barriers between the heat pump and the assessment posi on” and note any dB reduc on.</t>
  </si>
  <si>
    <t>Calculate the sound pressure level (see Note 2: Sound pressure level”) from the heat pump at the assessment posi on using the following calcula on: (STEP 1) + (STEP 4) + (STEP 5)</t>
  </si>
  <si>
    <t>Background noise level. For the purposes of the MCS Planning Standard for air source heat pumps the background noise level is assumed to be 40 dB (A)Lp. For informa on see “Note 6: MCS Planning Standard for air source heat pumps background noise level”</t>
  </si>
  <si>
    <t>Determine the difference between STEP 7 background noise level and the heat pump noise level using the following calcula on: (STEP 7) – (STEP 6)</t>
  </si>
  <si>
    <t>Using the table in “Note 7: Decibel correc on” obtain an adjustment figure and then add this to whichever is higher dB figure from STEP 6 and STEP 7. Round this number up to the nearest whole number.</t>
  </si>
  <si>
    <t>Is the FINAL RESULT in STEP 9 lower than the permi ed development noise limit of 42 dB (A)? If YES – the air source heat pump will comply with the permi ed development noise limit for this assessment posi on and may be permi ed development (subject to compliance with other permi ed development limita ons/condi ons and parts of the MCS 020 standard.) MCS Contractors Results 9 41 YES NOTE – other assessment posi ons may also need to be tested. If NO – the air source heat pump will not be permi ed development. This installa on may s ll go ahead if planning permission is granted by the local planning authority.</t>
  </si>
  <si>
    <t>RESULTS</t>
  </si>
  <si>
    <t>INSTRUCTONS</t>
  </si>
  <si>
    <t>STEP</t>
  </si>
  <si>
    <t>HEATPUMP</t>
  </si>
  <si>
    <t>RIELLO NXHM 004 - 4KW</t>
  </si>
  <si>
    <t>RIELLO NXHM 006 - 6KW</t>
  </si>
  <si>
    <t>RIELLO NXHM 008 - 8KW</t>
  </si>
  <si>
    <t>RIELLO NXHM 010 - 10KW</t>
  </si>
  <si>
    <t>RIELLO NXHM 012 - 12KW</t>
  </si>
  <si>
    <t>RIELLO NXHM 014 - 14KW</t>
  </si>
  <si>
    <t>RIELLO NXHM 016 - 16KW</t>
  </si>
  <si>
    <t>HEAT PUMP MODEL</t>
  </si>
  <si>
    <t>SELECT</t>
  </si>
  <si>
    <t>LENGTH (MM) (A)</t>
  </si>
  <si>
    <t>HEIGHT (MM) (H)</t>
  </si>
  <si>
    <t>HEATPUMP DIMENSIONS</t>
  </si>
  <si>
    <t>RIELLO 4KW</t>
  </si>
  <si>
    <t>RIELLO 6KW</t>
  </si>
  <si>
    <t>RIELLO 8KW</t>
  </si>
  <si>
    <t>RIELLO 10KW</t>
  </si>
  <si>
    <t>RIELLO 12KW</t>
  </si>
  <si>
    <t>RIELLO 14KW</t>
  </si>
  <si>
    <t>RIELLO 16KW</t>
  </si>
  <si>
    <t>A</t>
  </si>
  <si>
    <t>C</t>
  </si>
  <si>
    <t>DEPTH (MM) (C)</t>
  </si>
  <si>
    <t>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</si>
</sst>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11"/>
      <color theme="1"/>
      <name val="Aptos Narrow"/>
      <family val="2"/>
      <scheme val="minor"/>
    </font>
    <font>
      <sz val="11"/>
      <color theme="1"/>
      <name val="Aptos Narrow"/>
      <family val="2"/>
      <scheme val="minor"/>
    </font>
    <font>
      <sz val="11"/>
      <color rgb="FFFF0000"/>
      <name val="Aptos Narrow"/>
      <family val="2"/>
      <scheme val="minor"/>
    </font>
    <font>
      <b/>
      <sz val="11"/>
      <color theme="1"/>
      <name val="Aptos Narrow"/>
      <family val="2"/>
      <scheme val="minor"/>
    </font>
    <font>
      <sz val="12"/>
      <color theme="1"/>
      <name val="Aptos Narrow"/>
      <family val="2"/>
      <scheme val="minor"/>
    </font>
    <font>
      <sz val="12"/>
      <color theme="1"/>
      <name val="Arial"/>
      <family val="2"/>
    </font>
    <font>
      <b/>
      <sz val="12"/>
      <name val="Aptos Narrow"/>
      <family val="2"/>
      <scheme val="minor"/>
    </font>
    <font>
      <i/>
      <sz val="12"/>
      <name val="Aptos Narrow"/>
      <family val="2"/>
      <scheme val="minor"/>
    </font>
    <font>
      <b/>
      <sz val="12"/>
      <color theme="1"/>
      <name val="Aptos Narrow"/>
      <family val="2"/>
      <scheme val="minor"/>
    </font>
    <font>
      <b/>
      <u/>
      <sz val="12"/>
      <color theme="3"/>
      <name val="Aptos Narrow"/>
      <family val="2"/>
      <scheme val="minor"/>
    </font>
  </fonts>
  <fills count="4">
    <fill>
      <patternFill patternType="none"/>
    </fill>
    <fill>
      <patternFill patternType="gray125"/>
    </fill>
    <fill>
      <patternFill patternType="solid">
        <fgColor theme="0"/>
        <bgColor indexed="64"/>
      </patternFill>
    </fill>
    <fill>
      <patternFill patternType="solid">
        <fgColor theme="7" tint="0.79998168889431442"/>
        <bgColor indexed="64"/>
      </patternFill>
    </fill>
  </fills>
  <borders count="13">
    <border>
      <left/>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2" fillId="0" borderId="0" applyNumberFormat="0" applyFill="0" applyBorder="0" applyAlignment="0" applyProtection="0"/>
    <xf numFmtId="0" fontId="1" fillId="0" borderId="0"/>
  </cellStyleXfs>
  <cellXfs count="46">
    <xf numFmtId="0" fontId="0" fillId="0" borderId="0" xfId="0"/>
    <xf numFmtId="0" fontId="1" fillId="0" borderId="1" xfId="2" applyBorder="1"/>
    <xf numFmtId="0" fontId="1" fillId="0" borderId="2" xfId="2" applyBorder="1"/>
    <xf numFmtId="0" fontId="1" fillId="0" borderId="0" xfId="2"/>
    <xf numFmtId="0" fontId="0" fillId="0" borderId="3" xfId="2" applyFont="1" applyBorder="1"/>
    <xf numFmtId="0" fontId="1" fillId="0" borderId="4" xfId="2" applyBorder="1"/>
    <xf numFmtId="0" fontId="0" fillId="0" borderId="5" xfId="2" applyFont="1" applyBorder="1"/>
    <xf numFmtId="0" fontId="1" fillId="0" borderId="6" xfId="2" applyBorder="1"/>
    <xf numFmtId="0" fontId="1" fillId="0" borderId="7" xfId="2" applyBorder="1"/>
    <xf numFmtId="0" fontId="1" fillId="0" borderId="3" xfId="2" applyBorder="1"/>
    <xf numFmtId="0" fontId="1" fillId="0" borderId="5" xfId="2" applyBorder="1"/>
    <xf numFmtId="0" fontId="1" fillId="0" borderId="8" xfId="2" applyBorder="1"/>
    <xf numFmtId="0" fontId="4" fillId="0" borderId="9" xfId="0" applyFont="1" applyBorder="1" applyAlignment="1">
      <alignment horizontal="center" vertical="center"/>
    </xf>
    <xf numFmtId="0" fontId="0" fillId="0" borderId="9" xfId="0" applyBorder="1"/>
    <xf numFmtId="0" fontId="4" fillId="0" borderId="9" xfId="0" applyFont="1" applyBorder="1" applyAlignment="1">
      <alignment horizontal="center" vertical="center"/>
    </xf>
    <xf numFmtId="0" fontId="1" fillId="0" borderId="3" xfId="2" applyBorder="1" applyAlignment="1">
      <alignment horizontal="center"/>
    </xf>
    <xf numFmtId="0" fontId="1" fillId="0" borderId="0" xfId="2" applyAlignment="1">
      <alignment horizontal="center"/>
    </xf>
    <xf numFmtId="0" fontId="1" fillId="0" borderId="4" xfId="2" applyBorder="1" applyAlignment="1">
      <alignment horizontal="center"/>
    </xf>
    <xf numFmtId="0" fontId="6" fillId="0" borderId="9" xfId="2" applyFont="1" applyBorder="1" applyAlignment="1">
      <alignment vertical="center" wrapText="1"/>
    </xf>
    <xf numFmtId="164" fontId="6" fillId="2" borderId="9" xfId="2" applyNumberFormat="1" applyFont="1" applyFill="1" applyBorder="1" applyAlignment="1">
      <alignment horizontal="center" vertical="center"/>
    </xf>
    <xf numFmtId="0" fontId="1" fillId="0" borderId="0" xfId="2" applyAlignment="1">
      <alignment horizontal="center" wrapText="1"/>
    </xf>
    <xf numFmtId="0" fontId="9" fillId="0" borderId="9" xfId="1" applyFont="1" applyBorder="1" applyAlignment="1">
      <alignment horizontal="center" vertical="center"/>
    </xf>
    <xf numFmtId="0" fontId="8" fillId="0" borderId="9" xfId="2" applyFont="1" applyBorder="1" applyAlignment="1">
      <alignment vertical="center" wrapText="1"/>
    </xf>
    <xf numFmtId="164" fontId="7" fillId="2" borderId="9" xfId="2" applyNumberFormat="1" applyFont="1" applyFill="1" applyBorder="1" applyAlignment="1">
      <alignment horizontal="center" vertical="center"/>
    </xf>
    <xf numFmtId="0" fontId="7" fillId="2" borderId="9" xfId="2" applyFont="1" applyFill="1" applyBorder="1" applyAlignment="1">
      <alignment horizontal="center" vertical="center"/>
    </xf>
    <xf numFmtId="0" fontId="7" fillId="3" borderId="9" xfId="2" applyFont="1" applyFill="1" applyBorder="1" applyAlignment="1" applyProtection="1">
      <alignment horizontal="center" vertical="center" wrapText="1"/>
      <protection locked="0"/>
    </xf>
    <xf numFmtId="0" fontId="7" fillId="3" borderId="9" xfId="2" applyFont="1" applyFill="1" applyBorder="1" applyAlignment="1">
      <alignment horizontal="center" vertical="center"/>
    </xf>
    <xf numFmtId="0" fontId="7" fillId="3" borderId="9" xfId="2" applyFont="1" applyFill="1" applyBorder="1" applyAlignment="1" applyProtection="1">
      <alignment horizontal="center" vertical="center"/>
      <protection locked="0"/>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5" fillId="0" borderId="9" xfId="0" applyFont="1" applyBorder="1" applyAlignment="1">
      <alignment horizontal="center" vertical="center"/>
    </xf>
    <xf numFmtId="0" fontId="7" fillId="0" borderId="9" xfId="2" applyFont="1" applyBorder="1" applyAlignment="1" applyProtection="1">
      <alignment horizontal="center" vertical="center"/>
      <protection locked="0"/>
    </xf>
    <xf numFmtId="0" fontId="7" fillId="0" borderId="9" xfId="2" applyFont="1" applyBorder="1" applyAlignment="1" applyProtection="1">
      <alignment vertical="center"/>
      <protection locked="0"/>
    </xf>
    <xf numFmtId="0" fontId="7" fillId="3" borderId="9" xfId="2" applyFont="1" applyFill="1" applyBorder="1" applyAlignment="1" applyProtection="1">
      <alignment vertical="center"/>
      <protection locked="0"/>
    </xf>
    <xf numFmtId="0" fontId="0" fillId="0" borderId="9" xfId="0" applyBorder="1" applyAlignment="1">
      <alignment horizontal="center" vertical="center"/>
    </xf>
    <xf numFmtId="0" fontId="3" fillId="0" borderId="9" xfId="0" applyFont="1" applyBorder="1" applyAlignment="1">
      <alignment horizontal="center" vertical="center"/>
    </xf>
    <xf numFmtId="0" fontId="0" fillId="0" borderId="1"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0" xfId="0"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8" xfId="0" applyBorder="1" applyAlignment="1">
      <alignment horizontal="center"/>
    </xf>
    <xf numFmtId="0" fontId="0" fillId="0" borderId="6" xfId="0" applyBorder="1" applyAlignment="1">
      <alignment horizontal="center"/>
    </xf>
  </cellXfs>
  <cellStyles count="3">
    <cellStyle name="Normal" xfId="0" builtinId="0"/>
    <cellStyle name="Normal 7" xfId="2" xr:uid="{6CD39108-6644-4DD7-B950-54956C64098A}"/>
    <cellStyle name="Warning Text" xfId="1" builtinId="11"/>
  </cellStyles>
  <dxfs count="3">
    <dxf>
      <font>
        <color rgb="FF9C0006"/>
      </font>
      <fill>
        <patternFill>
          <bgColor rgb="FFFFC7CE"/>
        </patternFill>
      </fill>
    </dxf>
    <dxf>
      <font>
        <color rgb="FFC00000"/>
      </font>
    </dxf>
    <dxf>
      <font>
        <color theme="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3" Type="http://schemas.openxmlformats.org/officeDocument/2006/relationships/styles" Target="styles.xml"/><Relationship Id="rId7" Type="http://schemas.microsoft.com/office/2017/06/relationships/rdRichValue" Target="richData/rdrichvalue.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5" Type="http://schemas.openxmlformats.org/officeDocument/2006/relationships/sheetMetadata" Target="metadata.xml"/><Relationship Id="rId10" Type="http://schemas.openxmlformats.org/officeDocument/2006/relationships/calcChain" Target="calcChain.xml"/><Relationship Id="rId4" Type="http://schemas.openxmlformats.org/officeDocument/2006/relationships/sharedStrings" Target="sharedStrings.xml"/><Relationship Id="rId9" Type="http://schemas.microsoft.com/office/2017/06/relationships/rdRichValueTypes" Target="richData/rdRichValueTypes.xml"/></Relationships>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D70C6E-0A42-4561-8E61-1DC75DE72FBF}">
  <dimension ref="C2:BO84"/>
  <sheetViews>
    <sheetView tabSelected="1" zoomScale="60" zoomScaleNormal="60" workbookViewId="0">
      <selection activeCell="J8" sqref="J8:J9"/>
    </sheetView>
  </sheetViews>
  <sheetFormatPr baseColWidth="10" defaultColWidth="8.83203125" defaultRowHeight="34.5" customHeight="1" x14ac:dyDescent="0.2"/>
  <cols>
    <col min="1" max="2" width="1.83203125" customWidth="1"/>
    <col min="3" max="3" width="7.83203125" customWidth="1"/>
    <col min="4" max="9" width="19.6640625" customWidth="1"/>
    <col min="10" max="10" width="25.5" bestFit="1" customWidth="1"/>
    <col min="13" max="13" width="28.5" bestFit="1" customWidth="1"/>
    <col min="14" max="14" width="2.6640625" bestFit="1" customWidth="1"/>
    <col min="15" max="17" width="9.1640625" customWidth="1"/>
    <col min="18" max="18" width="29.1640625" bestFit="1" customWidth="1"/>
    <col min="19" max="19" width="23.6640625" customWidth="1"/>
    <col min="20" max="21" width="4.5" hidden="1" customWidth="1"/>
    <col min="22" max="32" width="4.1640625" hidden="1" customWidth="1"/>
    <col min="33" max="47" width="8.83203125" hidden="1" customWidth="1"/>
    <col min="48" max="48" width="27.6640625" hidden="1" customWidth="1"/>
    <col min="49" max="61" width="8.83203125" hidden="1" customWidth="1"/>
    <col min="62" max="62" width="0" hidden="1" customWidth="1"/>
    <col min="63" max="63" width="27.6640625" hidden="1" customWidth="1"/>
    <col min="64" max="64" width="14.83203125" hidden="1" customWidth="1"/>
    <col min="65" max="68" width="0" hidden="1" customWidth="1"/>
  </cols>
  <sheetData>
    <row r="2" spans="3:67" ht="34.5" customHeight="1" x14ac:dyDescent="0.2">
      <c r="C2" s="12"/>
      <c r="D2" s="31" t="s">
        <v>0</v>
      </c>
      <c r="E2" s="14"/>
      <c r="F2" s="14"/>
      <c r="G2" s="14"/>
      <c r="H2" s="14"/>
      <c r="I2" s="14"/>
      <c r="J2" s="14"/>
      <c r="L2" s="35" t="s">
        <v>36</v>
      </c>
      <c r="M2" s="35"/>
      <c r="N2" s="35"/>
      <c r="O2" s="35"/>
      <c r="P2" s="35"/>
      <c r="Q2" s="35"/>
      <c r="R2" s="35"/>
    </row>
    <row r="3" spans="3:67" ht="48" customHeight="1" x14ac:dyDescent="0.2">
      <c r="C3" s="12" t="s">
        <v>27</v>
      </c>
      <c r="D3" s="28" t="s">
        <v>26</v>
      </c>
      <c r="E3" s="29"/>
      <c r="F3" s="29"/>
      <c r="G3" s="29"/>
      <c r="H3" s="29"/>
      <c r="I3" s="30"/>
      <c r="J3" s="12" t="s">
        <v>25</v>
      </c>
      <c r="L3" s="35" t="s">
        <v>30</v>
      </c>
      <c r="M3" s="35"/>
      <c r="N3" s="35"/>
      <c r="O3" s="35"/>
      <c r="P3" s="35"/>
      <c r="Q3" s="35"/>
      <c r="R3" s="35"/>
      <c r="BK3" s="13"/>
      <c r="BL3" s="13"/>
      <c r="BM3" s="13" t="s">
        <v>48</v>
      </c>
      <c r="BN3" s="13" t="s">
        <v>49</v>
      </c>
      <c r="BO3" s="13" t="s">
        <v>51</v>
      </c>
    </row>
    <row r="4" spans="3:67" ht="26.25" customHeight="1" x14ac:dyDescent="0.2">
      <c r="C4" s="14">
        <v>1</v>
      </c>
      <c r="D4" s="18" t="s">
        <v>15</v>
      </c>
      <c r="E4" s="18"/>
      <c r="F4" s="18"/>
      <c r="G4" s="18"/>
      <c r="H4" s="18"/>
      <c r="I4" s="18"/>
      <c r="J4" s="32">
        <f>VLOOKUP(L3,AV5:AW12,2,FALSE)</f>
        <v>58</v>
      </c>
      <c r="L4" s="36" t="s">
        <v>38</v>
      </c>
      <c r="M4" s="36"/>
      <c r="N4" s="36"/>
      <c r="O4" s="35">
        <f>IFERROR(VLOOKUP(L3,$BK$4:$BO$10,3,FALSE),"")</f>
        <v>1295</v>
      </c>
      <c r="P4" s="35"/>
      <c r="Q4" s="35"/>
      <c r="R4" s="35"/>
      <c r="AV4" t="s">
        <v>28</v>
      </c>
      <c r="BK4" s="13" t="s">
        <v>29</v>
      </c>
      <c r="BL4" s="13" t="s">
        <v>41</v>
      </c>
      <c r="BM4" s="13">
        <v>1295</v>
      </c>
      <c r="BN4" s="13">
        <v>429</v>
      </c>
      <c r="BO4" s="13">
        <v>792</v>
      </c>
    </row>
    <row r="5" spans="3:67" ht="26.25" customHeight="1" x14ac:dyDescent="0.2">
      <c r="C5" s="14"/>
      <c r="D5" s="18"/>
      <c r="E5" s="18"/>
      <c r="F5" s="18"/>
      <c r="G5" s="18"/>
      <c r="H5" s="18"/>
      <c r="I5" s="18"/>
      <c r="J5" s="33"/>
      <c r="L5" s="36"/>
      <c r="M5" s="36"/>
      <c r="N5" s="36"/>
      <c r="O5" s="35"/>
      <c r="P5" s="35"/>
      <c r="Q5" s="35"/>
      <c r="R5" s="35"/>
      <c r="AV5" t="s">
        <v>37</v>
      </c>
      <c r="BK5" s="13" t="s">
        <v>30</v>
      </c>
      <c r="BL5" s="13" t="s">
        <v>42</v>
      </c>
      <c r="BM5" s="13">
        <v>1295</v>
      </c>
      <c r="BN5" s="13">
        <v>429</v>
      </c>
      <c r="BO5" s="13">
        <v>792</v>
      </c>
    </row>
    <row r="6" spans="3:67" ht="26.25" customHeight="1" x14ac:dyDescent="0.2">
      <c r="C6" s="14">
        <v>2</v>
      </c>
      <c r="D6" s="18" t="s">
        <v>16</v>
      </c>
      <c r="E6" s="18"/>
      <c r="F6" s="18"/>
      <c r="G6" s="18"/>
      <c r="H6" s="18"/>
      <c r="I6" s="18"/>
      <c r="J6" s="27" t="s">
        <v>3</v>
      </c>
      <c r="L6" s="36" t="s">
        <v>39</v>
      </c>
      <c r="M6" s="36"/>
      <c r="N6" s="36"/>
      <c r="O6" s="35">
        <f>IFERROR(VLOOKUP(L3,$BK$4:$BO$10,5,FALSE),"")</f>
        <v>792</v>
      </c>
      <c r="P6" s="35"/>
      <c r="Q6" s="35"/>
      <c r="R6" s="35"/>
      <c r="AV6" t="s">
        <v>29</v>
      </c>
      <c r="AW6">
        <v>55</v>
      </c>
      <c r="BK6" s="13" t="s">
        <v>31</v>
      </c>
      <c r="BL6" s="13" t="s">
        <v>43</v>
      </c>
      <c r="BM6" s="13">
        <v>1295</v>
      </c>
      <c r="BN6" s="13">
        <v>526</v>
      </c>
      <c r="BO6" s="13">
        <v>945</v>
      </c>
    </row>
    <row r="7" spans="3:67" ht="26.25" customHeight="1" x14ac:dyDescent="0.2">
      <c r="C7" s="14"/>
      <c r="D7" s="18"/>
      <c r="E7" s="18"/>
      <c r="F7" s="18"/>
      <c r="G7" s="18"/>
      <c r="H7" s="18"/>
      <c r="I7" s="18"/>
      <c r="J7" s="34"/>
      <c r="L7" s="36"/>
      <c r="M7" s="36"/>
      <c r="N7" s="36"/>
      <c r="O7" s="35"/>
      <c r="P7" s="35"/>
      <c r="Q7" s="35"/>
      <c r="R7" s="35"/>
      <c r="AV7" t="s">
        <v>30</v>
      </c>
      <c r="AW7">
        <v>58</v>
      </c>
      <c r="BK7" s="13" t="s">
        <v>32</v>
      </c>
      <c r="BL7" s="13" t="s">
        <v>44</v>
      </c>
      <c r="BM7" s="13">
        <v>1295</v>
      </c>
      <c r="BN7" s="13">
        <v>526</v>
      </c>
      <c r="BO7" s="13">
        <v>945</v>
      </c>
    </row>
    <row r="8" spans="3:67" ht="26.25" customHeight="1" x14ac:dyDescent="0.2">
      <c r="C8" s="14">
        <v>3</v>
      </c>
      <c r="D8" s="18" t="s">
        <v>17</v>
      </c>
      <c r="E8" s="18"/>
      <c r="F8" s="18"/>
      <c r="G8" s="18"/>
      <c r="H8" s="18"/>
      <c r="I8" s="18"/>
      <c r="J8" s="27">
        <v>4</v>
      </c>
      <c r="L8" s="36" t="s">
        <v>50</v>
      </c>
      <c r="M8" s="36"/>
      <c r="N8" s="36"/>
      <c r="O8" s="35">
        <f>IFERROR(VLOOKUP(L3,$BK$4:$BO$10,4,FALSE),"")</f>
        <v>429</v>
      </c>
      <c r="P8" s="35"/>
      <c r="Q8" s="35"/>
      <c r="R8" s="35"/>
      <c r="AV8" t="s">
        <v>31</v>
      </c>
      <c r="AW8">
        <v>59</v>
      </c>
      <c r="BK8" s="13" t="s">
        <v>33</v>
      </c>
      <c r="BL8" s="13" t="s">
        <v>45</v>
      </c>
      <c r="BM8" s="13">
        <v>1295</v>
      </c>
      <c r="BN8" s="13">
        <v>526</v>
      </c>
      <c r="BO8" s="13">
        <v>945</v>
      </c>
    </row>
    <row r="9" spans="3:67" ht="26.25" customHeight="1" x14ac:dyDescent="0.2">
      <c r="C9" s="14"/>
      <c r="D9" s="18"/>
      <c r="E9" s="18"/>
      <c r="F9" s="18"/>
      <c r="G9" s="18"/>
      <c r="H9" s="18"/>
      <c r="I9" s="18"/>
      <c r="J9" s="27"/>
      <c r="L9" s="36"/>
      <c r="M9" s="36"/>
      <c r="N9" s="36"/>
      <c r="O9" s="35"/>
      <c r="P9" s="35"/>
      <c r="Q9" s="35"/>
      <c r="R9" s="35"/>
      <c r="AV9" t="s">
        <v>32</v>
      </c>
      <c r="AW9">
        <v>60</v>
      </c>
      <c r="BK9" s="13" t="s">
        <v>34</v>
      </c>
      <c r="BL9" s="13" t="s">
        <v>46</v>
      </c>
      <c r="BM9" s="13">
        <v>1295</v>
      </c>
      <c r="BN9" s="13">
        <v>526</v>
      </c>
      <c r="BO9" s="13">
        <v>945</v>
      </c>
    </row>
    <row r="10" spans="3:67" ht="26.25" customHeight="1" x14ac:dyDescent="0.2">
      <c r="C10" s="14">
        <v>4</v>
      </c>
      <c r="D10" s="18" t="s">
        <v>18</v>
      </c>
      <c r="E10" s="18"/>
      <c r="F10" s="18"/>
      <c r="G10" s="18"/>
      <c r="H10" s="18"/>
      <c r="I10" s="18"/>
      <c r="J10" s="24">
        <f ca="1">IF(J6=AU37,LOOKUP(J8,AV43:BI46,AV44:BI44),IF(J6=AU38,LOOKUP(J8,AV43:BI46,AV45:BI45),IF(J6=AU39,LOOKUP(J8,AV43:BI46,AV46:BI46))))</f>
        <v>-17</v>
      </c>
      <c r="AV10" t="s">
        <v>33</v>
      </c>
      <c r="AW10">
        <v>65</v>
      </c>
      <c r="BK10" s="13" t="s">
        <v>35</v>
      </c>
      <c r="BL10" s="13" t="s">
        <v>47</v>
      </c>
      <c r="BM10" s="13">
        <v>1295</v>
      </c>
      <c r="BN10" s="13">
        <v>526</v>
      </c>
      <c r="BO10" s="13">
        <v>945</v>
      </c>
    </row>
    <row r="11" spans="3:67" ht="26.25" customHeight="1" x14ac:dyDescent="0.2">
      <c r="C11" s="14"/>
      <c r="D11" s="18"/>
      <c r="E11" s="18"/>
      <c r="F11" s="18"/>
      <c r="G11" s="18"/>
      <c r="H11" s="18"/>
      <c r="I11" s="18"/>
      <c r="J11" s="24"/>
      <c r="L11" s="35" t="s">
        <v>40</v>
      </c>
      <c r="M11" s="35"/>
      <c r="N11" s="35"/>
      <c r="O11" s="35"/>
      <c r="P11" s="35"/>
      <c r="Q11" s="35"/>
      <c r="R11" s="35"/>
      <c r="AV11" t="s">
        <v>34</v>
      </c>
      <c r="AW11">
        <v>65</v>
      </c>
    </row>
    <row r="12" spans="3:67" ht="34.5" customHeight="1" x14ac:dyDescent="0.2">
      <c r="C12" s="14">
        <v>5</v>
      </c>
      <c r="D12" s="18" t="s">
        <v>19</v>
      </c>
      <c r="E12" s="18"/>
      <c r="F12" s="18"/>
      <c r="G12" s="18"/>
      <c r="H12" s="18"/>
      <c r="I12" s="18"/>
      <c r="J12" s="25" t="s">
        <v>11</v>
      </c>
      <c r="L12" s="37" t="e" vm="1">
        <v>#VALUE!</v>
      </c>
      <c r="M12" s="38"/>
      <c r="N12" s="38"/>
      <c r="O12" s="38"/>
      <c r="P12" s="38"/>
      <c r="Q12" s="38"/>
      <c r="R12" s="39"/>
      <c r="AV12" t="s">
        <v>35</v>
      </c>
      <c r="AW12">
        <v>68</v>
      </c>
    </row>
    <row r="13" spans="3:67" ht="15" x14ac:dyDescent="0.2">
      <c r="C13" s="14"/>
      <c r="D13" s="18"/>
      <c r="E13" s="18"/>
      <c r="F13" s="18"/>
      <c r="G13" s="18"/>
      <c r="H13" s="18"/>
      <c r="I13" s="18"/>
      <c r="J13" s="25"/>
      <c r="L13" s="40"/>
      <c r="M13" s="41"/>
      <c r="N13" s="41"/>
      <c r="O13" s="41"/>
      <c r="P13" s="41"/>
      <c r="Q13" s="41"/>
      <c r="R13" s="42"/>
    </row>
    <row r="14" spans="3:67" ht="34.5" customHeight="1" x14ac:dyDescent="0.2">
      <c r="C14" s="14">
        <v>6</v>
      </c>
      <c r="D14" s="18" t="s">
        <v>20</v>
      </c>
      <c r="E14" s="18"/>
      <c r="F14" s="18"/>
      <c r="G14" s="18"/>
      <c r="H14" s="18"/>
      <c r="I14" s="18"/>
      <c r="J14" s="24">
        <f ca="1">J4+J10+LOOKUP(J12,AU48:AW50,AW48:AW50)</f>
        <v>36</v>
      </c>
      <c r="L14" s="40"/>
      <c r="M14" s="41"/>
      <c r="N14" s="41"/>
      <c r="O14" s="41"/>
      <c r="P14" s="41"/>
      <c r="Q14" s="41"/>
      <c r="R14" s="42"/>
    </row>
    <row r="15" spans="3:67" ht="15" x14ac:dyDescent="0.2">
      <c r="C15" s="14"/>
      <c r="D15" s="18"/>
      <c r="E15" s="18"/>
      <c r="F15" s="18"/>
      <c r="G15" s="18"/>
      <c r="H15" s="18"/>
      <c r="I15" s="18"/>
      <c r="J15" s="24"/>
      <c r="L15" s="40"/>
      <c r="M15" s="41"/>
      <c r="N15" s="41"/>
      <c r="O15" s="41"/>
      <c r="P15" s="41"/>
      <c r="Q15" s="41"/>
      <c r="R15" s="42"/>
    </row>
    <row r="16" spans="3:67" ht="34.5" customHeight="1" x14ac:dyDescent="0.2">
      <c r="C16" s="14">
        <v>7</v>
      </c>
      <c r="D16" s="18" t="s">
        <v>21</v>
      </c>
      <c r="E16" s="18"/>
      <c r="F16" s="18"/>
      <c r="G16" s="18"/>
      <c r="H16" s="18"/>
      <c r="I16" s="18"/>
      <c r="J16" s="26">
        <v>40</v>
      </c>
      <c r="L16" s="40"/>
      <c r="M16" s="41"/>
      <c r="N16" s="41"/>
      <c r="O16" s="41"/>
      <c r="P16" s="41"/>
      <c r="Q16" s="41"/>
      <c r="R16" s="42"/>
    </row>
    <row r="17" spans="3:48" ht="15" x14ac:dyDescent="0.2">
      <c r="C17" s="14"/>
      <c r="D17" s="18"/>
      <c r="E17" s="18"/>
      <c r="F17" s="18"/>
      <c r="G17" s="18"/>
      <c r="H17" s="18"/>
      <c r="I17" s="18"/>
      <c r="J17" s="26"/>
      <c r="L17" s="40"/>
      <c r="M17" s="41"/>
      <c r="N17" s="41"/>
      <c r="O17" s="41"/>
      <c r="P17" s="41"/>
      <c r="Q17" s="41"/>
      <c r="R17" s="42"/>
    </row>
    <row r="18" spans="3:48" ht="34.5" customHeight="1" x14ac:dyDescent="0.2">
      <c r="C18" s="14">
        <v>8</v>
      </c>
      <c r="D18" s="18" t="s">
        <v>22</v>
      </c>
      <c r="E18" s="18"/>
      <c r="F18" s="18"/>
      <c r="G18" s="18"/>
      <c r="H18" s="18"/>
      <c r="I18" s="18"/>
      <c r="J18" s="24">
        <f ca="1">J16-J14</f>
        <v>4</v>
      </c>
      <c r="L18" s="40"/>
      <c r="M18" s="41"/>
      <c r="N18" s="41"/>
      <c r="O18" s="41"/>
      <c r="P18" s="41"/>
      <c r="Q18" s="41"/>
      <c r="R18" s="42"/>
    </row>
    <row r="19" spans="3:48" ht="15" x14ac:dyDescent="0.2">
      <c r="C19" s="14"/>
      <c r="D19" s="18"/>
      <c r="E19" s="18"/>
      <c r="F19" s="18"/>
      <c r="G19" s="18"/>
      <c r="H19" s="18"/>
      <c r="I19" s="18"/>
      <c r="J19" s="24"/>
      <c r="L19" s="40"/>
      <c r="M19" s="41"/>
      <c r="N19" s="41"/>
      <c r="O19" s="41"/>
      <c r="P19" s="41"/>
      <c r="Q19" s="41"/>
      <c r="R19" s="42"/>
    </row>
    <row r="20" spans="3:48" ht="34.5" customHeight="1" x14ac:dyDescent="0.2">
      <c r="C20" s="14">
        <v>9</v>
      </c>
      <c r="D20" s="18" t="s">
        <v>23</v>
      </c>
      <c r="E20" s="18"/>
      <c r="F20" s="18"/>
      <c r="G20" s="18"/>
      <c r="H20" s="18"/>
      <c r="I20" s="18"/>
      <c r="J20" s="23">
        <f ca="1">IF(J14&gt;J16,J14,J16)+LOOKUP(J18,AW54:AX84,AX54:AX84)</f>
        <v>41.5</v>
      </c>
      <c r="L20" s="40"/>
      <c r="M20" s="41"/>
      <c r="N20" s="41"/>
      <c r="O20" s="41"/>
      <c r="P20" s="41"/>
      <c r="Q20" s="41"/>
      <c r="R20" s="42"/>
      <c r="AV20" t="s">
        <v>29</v>
      </c>
    </row>
    <row r="21" spans="3:48" ht="15" x14ac:dyDescent="0.2">
      <c r="C21" s="14"/>
      <c r="D21" s="18"/>
      <c r="E21" s="18"/>
      <c r="F21" s="18"/>
      <c r="G21" s="18"/>
      <c r="H21" s="18"/>
      <c r="I21" s="18"/>
      <c r="J21" s="23"/>
      <c r="L21" s="40"/>
      <c r="M21" s="41"/>
      <c r="N21" s="41"/>
      <c r="O21" s="41"/>
      <c r="P21" s="41"/>
      <c r="Q21" s="41"/>
      <c r="R21" s="42"/>
      <c r="AV21" t="s">
        <v>29</v>
      </c>
    </row>
    <row r="22" spans="3:48" ht="34.5" customHeight="1" x14ac:dyDescent="0.2">
      <c r="C22" s="14">
        <v>9</v>
      </c>
      <c r="D22" s="18" t="s">
        <v>23</v>
      </c>
      <c r="E22" s="18"/>
      <c r="F22" s="18"/>
      <c r="G22" s="18"/>
      <c r="H22" s="18"/>
      <c r="I22" s="18"/>
      <c r="J22" s="19">
        <f ca="1">ROUNDUP(J20,0)</f>
        <v>42</v>
      </c>
      <c r="L22" s="40"/>
      <c r="M22" s="41"/>
      <c r="N22" s="41"/>
      <c r="O22" s="41"/>
      <c r="P22" s="41"/>
      <c r="Q22" s="41"/>
      <c r="R22" s="42"/>
    </row>
    <row r="23" spans="3:48" ht="15" x14ac:dyDescent="0.2">
      <c r="C23" s="14"/>
      <c r="D23" s="18"/>
      <c r="E23" s="18"/>
      <c r="F23" s="18"/>
      <c r="G23" s="18"/>
      <c r="H23" s="18"/>
      <c r="I23" s="18"/>
      <c r="J23" s="19"/>
      <c r="L23" s="40"/>
      <c r="M23" s="41"/>
      <c r="N23" s="41"/>
      <c r="O23" s="41"/>
      <c r="P23" s="41"/>
      <c r="Q23" s="41"/>
      <c r="R23" s="42"/>
    </row>
    <row r="24" spans="3:48" ht="69.75" customHeight="1" x14ac:dyDescent="0.2">
      <c r="C24" s="14">
        <v>10</v>
      </c>
      <c r="D24" s="22" t="s">
        <v>24</v>
      </c>
      <c r="E24" s="22"/>
      <c r="F24" s="22"/>
      <c r="G24" s="22"/>
      <c r="H24" s="22"/>
      <c r="I24" s="22"/>
      <c r="J24" s="21" t="str">
        <f ca="1">IF(J22&gt;42,"Fail","Pass")</f>
        <v>Pass</v>
      </c>
      <c r="L24" s="40"/>
      <c r="M24" s="41"/>
      <c r="N24" s="41"/>
      <c r="O24" s="41"/>
      <c r="P24" s="41"/>
      <c r="Q24" s="41"/>
      <c r="R24" s="42"/>
    </row>
    <row r="25" spans="3:48" ht="69.75" customHeight="1" x14ac:dyDescent="0.2">
      <c r="C25" s="14"/>
      <c r="D25" s="22"/>
      <c r="E25" s="22"/>
      <c r="F25" s="22"/>
      <c r="G25" s="22"/>
      <c r="H25" s="22"/>
      <c r="I25" s="22"/>
      <c r="J25" s="21"/>
      <c r="L25" s="43"/>
      <c r="M25" s="44"/>
      <c r="N25" s="44"/>
      <c r="O25" s="44"/>
      <c r="P25" s="44"/>
      <c r="Q25" s="44"/>
      <c r="R25" s="45"/>
    </row>
    <row r="36" spans="47:61" ht="34.5" customHeight="1" x14ac:dyDescent="0.2">
      <c r="AU36" s="1" t="s">
        <v>1</v>
      </c>
      <c r="AV36" s="2"/>
      <c r="AW36" s="3"/>
      <c r="AX36" s="3"/>
      <c r="AY36" s="3"/>
      <c r="AZ36" s="3"/>
      <c r="BA36" s="3"/>
      <c r="BB36" s="3"/>
      <c r="BC36" s="3"/>
      <c r="BD36" s="3"/>
      <c r="BE36" s="3"/>
      <c r="BF36" s="3"/>
      <c r="BG36" s="3"/>
      <c r="BH36" s="3"/>
      <c r="BI36" s="3"/>
    </row>
    <row r="37" spans="47:61" ht="34.5" customHeight="1" x14ac:dyDescent="0.2">
      <c r="AU37" s="4" t="s">
        <v>2</v>
      </c>
      <c r="AV37" s="5"/>
      <c r="AW37" s="3"/>
      <c r="AX37" s="3"/>
      <c r="AY37" s="3"/>
      <c r="AZ37" s="3"/>
      <c r="BA37" s="3"/>
      <c r="BB37" s="3"/>
      <c r="BC37" s="3"/>
      <c r="BD37" s="3"/>
      <c r="BE37" s="3"/>
      <c r="BF37" s="3"/>
      <c r="BG37" s="3"/>
      <c r="BH37" s="3"/>
      <c r="BI37" s="3"/>
    </row>
    <row r="38" spans="47:61" ht="34.5" customHeight="1" x14ac:dyDescent="0.2">
      <c r="AU38" s="4" t="s">
        <v>3</v>
      </c>
      <c r="AV38" s="5"/>
      <c r="AW38" s="3"/>
      <c r="AX38" s="3"/>
      <c r="AY38" s="3"/>
      <c r="AZ38" s="3"/>
      <c r="BA38" s="3"/>
      <c r="BB38" s="3"/>
      <c r="BC38" s="3"/>
      <c r="BD38" s="3"/>
      <c r="BE38" s="3"/>
      <c r="BF38" s="3"/>
      <c r="BG38" s="3"/>
      <c r="BH38" s="3"/>
      <c r="BI38" s="3"/>
    </row>
    <row r="39" spans="47:61" ht="34.5" customHeight="1" x14ac:dyDescent="0.2">
      <c r="AU39" s="6" t="s">
        <v>4</v>
      </c>
      <c r="AV39" s="7"/>
      <c r="AW39" s="3"/>
      <c r="AX39" s="3"/>
      <c r="AY39" s="3"/>
      <c r="AZ39" s="3"/>
      <c r="BA39" s="3"/>
      <c r="BB39" s="3"/>
      <c r="BC39" s="3"/>
      <c r="BD39" s="3"/>
      <c r="BE39" s="3"/>
      <c r="BF39" s="3"/>
      <c r="BG39" s="3"/>
      <c r="BH39" s="3"/>
      <c r="BI39" s="3"/>
    </row>
    <row r="40" spans="47:61" ht="34.5" customHeight="1" x14ac:dyDescent="0.2">
      <c r="AU40" s="3"/>
      <c r="AV40" s="3"/>
      <c r="AW40" s="3"/>
      <c r="AX40" s="3"/>
      <c r="AY40" s="3"/>
      <c r="AZ40" s="3"/>
      <c r="BA40" s="3"/>
      <c r="BB40" s="3"/>
      <c r="BC40" s="3"/>
      <c r="BD40" s="3"/>
      <c r="BE40" s="3"/>
      <c r="BF40" s="3"/>
      <c r="BG40" s="3"/>
      <c r="BH40" s="3"/>
      <c r="BI40" s="3"/>
    </row>
    <row r="41" spans="47:61" ht="34.5" customHeight="1" x14ac:dyDescent="0.2">
      <c r="AU41" s="1" t="s">
        <v>5</v>
      </c>
      <c r="AV41" s="8"/>
      <c r="AW41" s="8"/>
      <c r="AX41" s="8"/>
      <c r="AY41" s="8"/>
      <c r="AZ41" s="8"/>
      <c r="BA41" s="8"/>
      <c r="BB41" s="8"/>
      <c r="BC41" s="8"/>
      <c r="BD41" s="8"/>
      <c r="BE41" s="8"/>
      <c r="BF41" s="8"/>
      <c r="BG41" s="8"/>
      <c r="BH41" s="8"/>
      <c r="BI41" s="2"/>
    </row>
    <row r="42" spans="47:61" ht="34.5" customHeight="1" x14ac:dyDescent="0.2">
      <c r="AU42" s="15" t="s">
        <v>6</v>
      </c>
      <c r="AV42" s="16"/>
      <c r="AW42" s="16"/>
      <c r="AX42" s="16"/>
      <c r="AY42" s="16"/>
      <c r="AZ42" s="16"/>
      <c r="BA42" s="16"/>
      <c r="BB42" s="16"/>
      <c r="BC42" s="16"/>
      <c r="BD42" s="16"/>
      <c r="BE42" s="16"/>
      <c r="BF42" s="16"/>
      <c r="BG42" s="16"/>
      <c r="BH42" s="16"/>
      <c r="BI42" s="17"/>
    </row>
    <row r="43" spans="47:61" ht="34.5" customHeight="1" x14ac:dyDescent="0.2">
      <c r="AU43" s="9"/>
      <c r="AV43" s="3">
        <v>1</v>
      </c>
      <c r="AW43" s="3">
        <v>1.5</v>
      </c>
      <c r="AX43" s="3">
        <v>2</v>
      </c>
      <c r="AY43" s="3">
        <v>3</v>
      </c>
      <c r="AZ43" s="3">
        <v>4</v>
      </c>
      <c r="BA43" s="3">
        <v>5</v>
      </c>
      <c r="BB43" s="3">
        <v>6</v>
      </c>
      <c r="BC43" s="3">
        <v>8</v>
      </c>
      <c r="BD43" s="3">
        <v>10</v>
      </c>
      <c r="BE43" s="3">
        <v>12</v>
      </c>
      <c r="BF43" s="3">
        <v>15</v>
      </c>
      <c r="BG43" s="3">
        <v>20</v>
      </c>
      <c r="BH43" s="3">
        <v>25</v>
      </c>
      <c r="BI43" s="5">
        <v>30</v>
      </c>
    </row>
    <row r="44" spans="47:61" ht="34.5" customHeight="1" x14ac:dyDescent="0.2">
      <c r="AU44" s="9" t="s">
        <v>7</v>
      </c>
      <c r="AV44" s="3">
        <v>-8</v>
      </c>
      <c r="AW44" s="3">
        <v>-11</v>
      </c>
      <c r="AX44" s="3">
        <v>-14</v>
      </c>
      <c r="AY44" s="3">
        <v>-17</v>
      </c>
      <c r="AZ44" s="3">
        <v>-20</v>
      </c>
      <c r="BA44" s="3">
        <v>-21</v>
      </c>
      <c r="BB44" s="3">
        <v>-23</v>
      </c>
      <c r="BC44" s="3">
        <v>-26</v>
      </c>
      <c r="BD44" s="3">
        <v>-28</v>
      </c>
      <c r="BE44" s="3">
        <v>-29</v>
      </c>
      <c r="BF44" s="3">
        <v>-31</v>
      </c>
      <c r="BG44" s="3">
        <v>34</v>
      </c>
      <c r="BH44" s="3">
        <v>-36</v>
      </c>
      <c r="BI44" s="5">
        <v>-37</v>
      </c>
    </row>
    <row r="45" spans="47:61" ht="34.5" customHeight="1" x14ac:dyDescent="0.2">
      <c r="AU45" s="9" t="s">
        <v>8</v>
      </c>
      <c r="AV45" s="3">
        <v>-5</v>
      </c>
      <c r="AW45" s="3">
        <v>-8</v>
      </c>
      <c r="AX45" s="3">
        <v>-11</v>
      </c>
      <c r="AY45" s="3">
        <v>-14</v>
      </c>
      <c r="AZ45" s="3">
        <v>-17</v>
      </c>
      <c r="BA45" s="3">
        <v>-19</v>
      </c>
      <c r="BB45" s="3">
        <v>-20</v>
      </c>
      <c r="BC45" s="3">
        <v>-23</v>
      </c>
      <c r="BD45" s="3">
        <v>-25</v>
      </c>
      <c r="BE45" s="3">
        <v>-26</v>
      </c>
      <c r="BF45" s="3">
        <v>-28</v>
      </c>
      <c r="BG45" s="3">
        <v>-31</v>
      </c>
      <c r="BH45" s="3">
        <v>-33</v>
      </c>
      <c r="BI45" s="5">
        <v>-34</v>
      </c>
    </row>
    <row r="46" spans="47:61" ht="34.5" customHeight="1" x14ac:dyDescent="0.2">
      <c r="AU46" s="10" t="s">
        <v>9</v>
      </c>
      <c r="AV46" s="11">
        <v>-2</v>
      </c>
      <c r="AW46" s="11">
        <v>-5</v>
      </c>
      <c r="AX46" s="11">
        <v>-8</v>
      </c>
      <c r="AY46" s="11">
        <v>-11</v>
      </c>
      <c r="AZ46" s="11">
        <v>-14</v>
      </c>
      <c r="BA46" s="11">
        <v>-16</v>
      </c>
      <c r="BB46" s="11">
        <v>-17</v>
      </c>
      <c r="BC46" s="11">
        <v>-20</v>
      </c>
      <c r="BD46" s="11">
        <v>-22</v>
      </c>
      <c r="BE46" s="11">
        <v>-23</v>
      </c>
      <c r="BF46" s="11">
        <v>-25</v>
      </c>
      <c r="BG46" s="11">
        <v>-28</v>
      </c>
      <c r="BH46" s="11">
        <v>-30</v>
      </c>
      <c r="BI46" s="7">
        <v>-31</v>
      </c>
    </row>
    <row r="47" spans="47:61" ht="34.5" customHeight="1" x14ac:dyDescent="0.2">
      <c r="AU47" s="3"/>
      <c r="AV47" s="3"/>
      <c r="AW47" s="3"/>
      <c r="AX47" s="3"/>
      <c r="AY47" s="3"/>
      <c r="AZ47" s="3"/>
      <c r="BA47" s="3"/>
      <c r="BB47" s="3"/>
      <c r="BC47" s="3"/>
      <c r="BD47" s="3"/>
      <c r="BE47" s="3"/>
      <c r="BF47" s="3"/>
      <c r="BG47" s="3"/>
      <c r="BH47" s="3"/>
      <c r="BI47" s="3"/>
    </row>
    <row r="48" spans="47:61" ht="34.5" customHeight="1" x14ac:dyDescent="0.2">
      <c r="AU48" s="1" t="s">
        <v>10</v>
      </c>
      <c r="AV48" s="8"/>
      <c r="AW48" s="2">
        <v>-10</v>
      </c>
      <c r="AX48" s="3"/>
      <c r="AY48" s="3"/>
      <c r="AZ48" s="3"/>
      <c r="BA48" s="3"/>
      <c r="BB48" s="3"/>
      <c r="BC48" s="3"/>
      <c r="BD48" s="3"/>
      <c r="BE48" s="3"/>
      <c r="BF48" s="3"/>
      <c r="BG48" s="3"/>
      <c r="BH48" s="3"/>
      <c r="BI48" s="3"/>
    </row>
    <row r="49" spans="47:61" ht="34.5" customHeight="1" x14ac:dyDescent="0.2">
      <c r="AU49" s="9" t="s">
        <v>11</v>
      </c>
      <c r="AV49" s="3"/>
      <c r="AW49" s="5">
        <v>-5</v>
      </c>
      <c r="AX49" s="3"/>
      <c r="AY49" s="3"/>
      <c r="AZ49" s="3"/>
      <c r="BA49" s="3"/>
      <c r="BB49" s="3"/>
      <c r="BC49" s="3"/>
      <c r="BD49" s="3"/>
      <c r="BE49" s="3"/>
      <c r="BF49" s="3"/>
      <c r="BG49" s="3"/>
      <c r="BH49" s="3"/>
      <c r="BI49" s="3"/>
    </row>
    <row r="50" spans="47:61" ht="34.5" customHeight="1" x14ac:dyDescent="0.2">
      <c r="AU50" s="10" t="s">
        <v>12</v>
      </c>
      <c r="AV50" s="11"/>
      <c r="AW50" s="7">
        <v>0</v>
      </c>
      <c r="AX50" s="3"/>
      <c r="AY50" s="3"/>
      <c r="AZ50" s="3"/>
      <c r="BA50" s="3"/>
      <c r="BB50" s="3"/>
      <c r="BC50" s="3"/>
      <c r="BD50" s="3"/>
      <c r="BE50" s="3"/>
      <c r="BF50" s="3"/>
      <c r="BG50" s="3"/>
      <c r="BH50" s="3"/>
      <c r="BI50" s="3"/>
    </row>
    <row r="51" spans="47:61" ht="34.5" customHeight="1" x14ac:dyDescent="0.2">
      <c r="AU51" s="3"/>
      <c r="AV51" s="3"/>
      <c r="AW51" s="3"/>
      <c r="AX51" s="3"/>
      <c r="AY51" s="3"/>
      <c r="AZ51" s="3"/>
      <c r="BA51" s="3"/>
      <c r="BB51" s="3"/>
      <c r="BC51" s="3"/>
      <c r="BD51" s="3"/>
      <c r="BE51" s="3"/>
      <c r="BF51" s="3"/>
      <c r="BG51" s="3"/>
      <c r="BH51" s="3"/>
      <c r="BI51" s="3"/>
    </row>
    <row r="52" spans="47:61" ht="34.5" customHeight="1" x14ac:dyDescent="0.2">
      <c r="AU52" s="20" t="s">
        <v>13</v>
      </c>
      <c r="AV52" s="20"/>
      <c r="AW52" s="20"/>
      <c r="AX52" s="20" t="s">
        <v>14</v>
      </c>
      <c r="AY52" s="20"/>
      <c r="AZ52" s="20"/>
      <c r="BA52" s="3"/>
      <c r="BB52" s="3"/>
      <c r="BC52" s="3"/>
      <c r="BD52" s="3"/>
      <c r="BE52" s="3"/>
      <c r="BF52" s="3"/>
      <c r="BG52" s="3"/>
      <c r="BH52" s="3"/>
      <c r="BI52" s="3"/>
    </row>
    <row r="53" spans="47:61" ht="34.5" customHeight="1" x14ac:dyDescent="0.2">
      <c r="AU53" s="20"/>
      <c r="AV53" s="20"/>
      <c r="AW53" s="20"/>
      <c r="AX53" s="20"/>
      <c r="AY53" s="20"/>
      <c r="AZ53" s="20"/>
      <c r="BA53" s="3"/>
      <c r="BB53" s="3"/>
      <c r="BC53" s="3"/>
      <c r="BD53" s="3"/>
      <c r="BE53" s="3"/>
      <c r="BF53" s="3"/>
      <c r="BG53" s="3"/>
      <c r="BH53" s="3"/>
      <c r="BI53" s="3"/>
    </row>
    <row r="54" spans="47:61" ht="34.5" customHeight="1" x14ac:dyDescent="0.2">
      <c r="AU54" s="3"/>
      <c r="AV54" s="3"/>
      <c r="AW54" s="3">
        <v>-15</v>
      </c>
      <c r="AX54" s="3">
        <v>0.1</v>
      </c>
      <c r="AY54" s="3"/>
      <c r="AZ54" s="3"/>
      <c r="BA54" s="3"/>
      <c r="BB54" s="3"/>
      <c r="BC54" s="3"/>
      <c r="BD54" s="3"/>
      <c r="BE54" s="3"/>
      <c r="BF54" s="3"/>
      <c r="BG54" s="3"/>
      <c r="BH54" s="3"/>
      <c r="BI54" s="3"/>
    </row>
    <row r="55" spans="47:61" ht="34.5" customHeight="1" x14ac:dyDescent="0.2">
      <c r="AU55" s="3"/>
      <c r="AV55" s="3"/>
      <c r="AW55" s="3">
        <v>-14</v>
      </c>
      <c r="AX55" s="3">
        <v>0.2</v>
      </c>
      <c r="AY55" s="3"/>
      <c r="AZ55" s="3"/>
      <c r="BA55" s="3"/>
      <c r="BB55" s="3"/>
      <c r="BC55" s="3"/>
      <c r="BD55" s="3"/>
      <c r="BE55" s="3"/>
      <c r="BF55" s="3"/>
      <c r="BG55" s="3"/>
      <c r="BH55" s="3"/>
      <c r="BI55" s="3"/>
    </row>
    <row r="56" spans="47:61" ht="34.5" customHeight="1" x14ac:dyDescent="0.2">
      <c r="AU56" s="3"/>
      <c r="AV56" s="3"/>
      <c r="AW56" s="3">
        <v>-13</v>
      </c>
      <c r="AX56" s="3">
        <v>0.2</v>
      </c>
      <c r="AY56" s="3"/>
      <c r="AZ56" s="3"/>
      <c r="BA56" s="3"/>
      <c r="BB56" s="3"/>
      <c r="BC56" s="3"/>
      <c r="BD56" s="3"/>
      <c r="BE56" s="3"/>
      <c r="BF56" s="3"/>
      <c r="BG56" s="3"/>
      <c r="BH56" s="3"/>
      <c r="BI56" s="3"/>
    </row>
    <row r="57" spans="47:61" ht="34.5" customHeight="1" x14ac:dyDescent="0.2">
      <c r="AU57" s="3"/>
      <c r="AV57" s="3"/>
      <c r="AW57" s="3">
        <v>-12</v>
      </c>
      <c r="AX57" s="3">
        <v>0.3</v>
      </c>
      <c r="AY57" s="3"/>
      <c r="AZ57" s="3"/>
      <c r="BA57" s="3"/>
      <c r="BB57" s="3"/>
      <c r="BC57" s="3"/>
      <c r="BD57" s="3"/>
      <c r="BE57" s="3"/>
      <c r="BF57" s="3"/>
      <c r="BG57" s="3"/>
      <c r="BH57" s="3"/>
      <c r="BI57" s="3"/>
    </row>
    <row r="58" spans="47:61" ht="34.5" customHeight="1" x14ac:dyDescent="0.2">
      <c r="AU58" s="3"/>
      <c r="AV58" s="3"/>
      <c r="AW58" s="3">
        <v>-11</v>
      </c>
      <c r="AX58" s="3">
        <v>0.3</v>
      </c>
      <c r="AY58" s="3"/>
      <c r="AZ58" s="3"/>
      <c r="BA58" s="3"/>
      <c r="BB58" s="3"/>
      <c r="BC58" s="3"/>
      <c r="BD58" s="3"/>
      <c r="BE58" s="3"/>
      <c r="BF58" s="3"/>
      <c r="BG58" s="3"/>
      <c r="BH58" s="3"/>
      <c r="BI58" s="3"/>
    </row>
    <row r="59" spans="47:61" ht="34.5" customHeight="1" x14ac:dyDescent="0.2">
      <c r="AU59" s="3"/>
      <c r="AV59" s="3"/>
      <c r="AW59" s="3">
        <v>-10</v>
      </c>
      <c r="AX59" s="3">
        <v>0.4</v>
      </c>
      <c r="AY59" s="3"/>
      <c r="AZ59" s="3"/>
      <c r="BA59" s="3"/>
      <c r="BB59" s="3"/>
      <c r="BC59" s="3"/>
      <c r="BD59" s="3"/>
      <c r="BE59" s="3"/>
      <c r="BF59" s="3"/>
      <c r="BG59" s="3"/>
      <c r="BH59" s="3"/>
      <c r="BI59" s="3"/>
    </row>
    <row r="60" spans="47:61" ht="34.5" customHeight="1" x14ac:dyDescent="0.2">
      <c r="AU60" s="3"/>
      <c r="AV60" s="3"/>
      <c r="AW60" s="3">
        <v>-9</v>
      </c>
      <c r="AX60" s="3">
        <v>0.5</v>
      </c>
      <c r="AY60" s="3"/>
      <c r="AZ60" s="3"/>
      <c r="BA60" s="3"/>
      <c r="BB60" s="3"/>
      <c r="BC60" s="3"/>
      <c r="BD60" s="3"/>
      <c r="BE60" s="3"/>
      <c r="BF60" s="3"/>
      <c r="BG60" s="3"/>
      <c r="BH60" s="3"/>
      <c r="BI60" s="3"/>
    </row>
    <row r="61" spans="47:61" ht="34.5" customHeight="1" x14ac:dyDescent="0.2">
      <c r="AU61" s="3"/>
      <c r="AV61" s="3"/>
      <c r="AW61" s="3">
        <v>-8</v>
      </c>
      <c r="AX61" s="3">
        <v>0.6</v>
      </c>
      <c r="AY61" s="3"/>
      <c r="AZ61" s="3"/>
      <c r="BA61" s="3"/>
      <c r="BB61" s="3"/>
      <c r="BC61" s="3"/>
      <c r="BD61" s="3"/>
      <c r="BE61" s="3"/>
      <c r="BF61" s="3"/>
      <c r="BG61" s="3"/>
      <c r="BH61" s="3"/>
      <c r="BI61" s="3"/>
    </row>
    <row r="62" spans="47:61" ht="34.5" customHeight="1" x14ac:dyDescent="0.2">
      <c r="AU62" s="3"/>
      <c r="AV62" s="3"/>
      <c r="AW62" s="3">
        <v>-7</v>
      </c>
      <c r="AX62" s="3">
        <v>0.8</v>
      </c>
      <c r="AY62" s="3"/>
      <c r="AZ62" s="3"/>
      <c r="BA62" s="3"/>
      <c r="BB62" s="3"/>
      <c r="BC62" s="3"/>
      <c r="BD62" s="3"/>
      <c r="BE62" s="3"/>
      <c r="BF62" s="3"/>
      <c r="BG62" s="3"/>
      <c r="BH62" s="3"/>
      <c r="BI62" s="3"/>
    </row>
    <row r="63" spans="47:61" ht="34.5" customHeight="1" x14ac:dyDescent="0.2">
      <c r="AU63" s="3"/>
      <c r="AV63" s="3"/>
      <c r="AW63" s="3">
        <v>-6</v>
      </c>
      <c r="AX63" s="3">
        <v>1</v>
      </c>
      <c r="AY63" s="3"/>
      <c r="AZ63" s="3"/>
      <c r="BA63" s="3"/>
      <c r="BB63" s="3"/>
      <c r="BC63" s="3"/>
      <c r="BD63" s="3"/>
      <c r="BE63" s="3"/>
      <c r="BF63" s="3"/>
      <c r="BG63" s="3"/>
      <c r="BH63" s="3"/>
      <c r="BI63" s="3"/>
    </row>
    <row r="64" spans="47:61" ht="34.5" customHeight="1" x14ac:dyDescent="0.2">
      <c r="AU64" s="3"/>
      <c r="AV64" s="3"/>
      <c r="AW64" s="3">
        <v>-5</v>
      </c>
      <c r="AX64" s="3">
        <v>1.2</v>
      </c>
      <c r="AY64" s="3"/>
      <c r="AZ64" s="3"/>
      <c r="BA64" s="3"/>
      <c r="BB64" s="3"/>
      <c r="BC64" s="3"/>
      <c r="BD64" s="3"/>
      <c r="BE64" s="3"/>
      <c r="BF64" s="3"/>
      <c r="BG64" s="3"/>
      <c r="BH64" s="3"/>
      <c r="BI64" s="3"/>
    </row>
    <row r="65" spans="47:61" ht="34.5" customHeight="1" x14ac:dyDescent="0.2">
      <c r="AU65" s="3"/>
      <c r="AV65" s="3"/>
      <c r="AW65" s="3">
        <v>-4</v>
      </c>
      <c r="AX65" s="3">
        <v>1.5</v>
      </c>
      <c r="AY65" s="3"/>
      <c r="AZ65" s="3"/>
      <c r="BA65" s="3"/>
      <c r="BB65" s="3"/>
      <c r="BC65" s="3"/>
      <c r="BD65" s="3"/>
      <c r="BE65" s="3"/>
      <c r="BF65" s="3"/>
      <c r="BG65" s="3"/>
      <c r="BH65" s="3"/>
      <c r="BI65" s="3"/>
    </row>
    <row r="66" spans="47:61" ht="34.5" customHeight="1" x14ac:dyDescent="0.2">
      <c r="AU66" s="3"/>
      <c r="AV66" s="3"/>
      <c r="AW66" s="3">
        <v>-3</v>
      </c>
      <c r="AX66" s="3">
        <v>1.8</v>
      </c>
      <c r="AY66" s="3"/>
      <c r="AZ66" s="3"/>
      <c r="BA66" s="3"/>
      <c r="BB66" s="3"/>
      <c r="BC66" s="3"/>
      <c r="BD66" s="3"/>
      <c r="BE66" s="3"/>
      <c r="BF66" s="3"/>
      <c r="BG66" s="3"/>
      <c r="BH66" s="3"/>
      <c r="BI66" s="3"/>
    </row>
    <row r="67" spans="47:61" ht="34.5" customHeight="1" x14ac:dyDescent="0.2">
      <c r="AU67" s="3"/>
      <c r="AV67" s="3"/>
      <c r="AW67" s="3">
        <v>-2</v>
      </c>
      <c r="AX67" s="3">
        <v>2.1</v>
      </c>
      <c r="AY67" s="3"/>
      <c r="AZ67" s="3"/>
      <c r="BA67" s="3"/>
      <c r="BB67" s="3"/>
      <c r="BC67" s="3"/>
      <c r="BD67" s="3"/>
      <c r="BE67" s="3"/>
      <c r="BF67" s="3"/>
      <c r="BG67" s="3"/>
      <c r="BH67" s="3"/>
      <c r="BI67" s="3"/>
    </row>
    <row r="68" spans="47:61" ht="34.5" customHeight="1" x14ac:dyDescent="0.2">
      <c r="AU68" s="3"/>
      <c r="AV68" s="3"/>
      <c r="AW68" s="3">
        <v>-1</v>
      </c>
      <c r="AX68" s="3">
        <v>2.5</v>
      </c>
      <c r="AY68" s="3"/>
      <c r="AZ68" s="3"/>
      <c r="BA68" s="3"/>
      <c r="BB68" s="3"/>
      <c r="BC68" s="3"/>
      <c r="BD68" s="3"/>
      <c r="BE68" s="3"/>
      <c r="BF68" s="3"/>
      <c r="BG68" s="3"/>
      <c r="BH68" s="3"/>
      <c r="BI68" s="3"/>
    </row>
    <row r="69" spans="47:61" ht="34.5" customHeight="1" x14ac:dyDescent="0.2">
      <c r="AU69" s="3"/>
      <c r="AV69" s="3"/>
      <c r="AW69" s="3">
        <v>0</v>
      </c>
      <c r="AX69" s="3">
        <v>3</v>
      </c>
      <c r="AY69" s="3"/>
      <c r="AZ69" s="3"/>
      <c r="BA69" s="3"/>
      <c r="BB69" s="3"/>
      <c r="BC69" s="3"/>
      <c r="BD69" s="3"/>
      <c r="BE69" s="3"/>
      <c r="BF69" s="3"/>
      <c r="BG69" s="3"/>
      <c r="BH69" s="3"/>
      <c r="BI69" s="3"/>
    </row>
    <row r="70" spans="47:61" ht="34.5" customHeight="1" x14ac:dyDescent="0.2">
      <c r="AU70" s="3"/>
      <c r="AV70" s="3"/>
      <c r="AW70" s="3">
        <v>1</v>
      </c>
      <c r="AX70" s="3">
        <v>2.5</v>
      </c>
      <c r="AY70" s="3"/>
      <c r="AZ70" s="3"/>
      <c r="BA70" s="3"/>
      <c r="BB70" s="3"/>
      <c r="BC70" s="3"/>
      <c r="BD70" s="3"/>
      <c r="BE70" s="3"/>
      <c r="BF70" s="3"/>
      <c r="BG70" s="3"/>
      <c r="BH70" s="3"/>
      <c r="BI70" s="3"/>
    </row>
    <row r="71" spans="47:61" ht="34.5" customHeight="1" x14ac:dyDescent="0.2">
      <c r="AU71" s="3"/>
      <c r="AV71" s="3"/>
      <c r="AW71" s="3">
        <v>2</v>
      </c>
      <c r="AX71" s="3">
        <v>2.1</v>
      </c>
      <c r="AY71" s="3"/>
      <c r="AZ71" s="3"/>
      <c r="BA71" s="3"/>
      <c r="BB71" s="3"/>
      <c r="BC71" s="3"/>
      <c r="BD71" s="3"/>
      <c r="BE71" s="3"/>
      <c r="BF71" s="3"/>
      <c r="BG71" s="3"/>
      <c r="BH71" s="3"/>
      <c r="BI71" s="3"/>
    </row>
    <row r="72" spans="47:61" ht="34.5" customHeight="1" x14ac:dyDescent="0.2">
      <c r="AU72" s="3"/>
      <c r="AV72" s="3"/>
      <c r="AW72" s="3">
        <v>3</v>
      </c>
      <c r="AX72" s="3">
        <v>1.8</v>
      </c>
      <c r="AY72" s="3"/>
      <c r="AZ72" s="3"/>
      <c r="BA72" s="3"/>
      <c r="BB72" s="3"/>
      <c r="BC72" s="3"/>
      <c r="BD72" s="3"/>
      <c r="BE72" s="3"/>
      <c r="BF72" s="3"/>
      <c r="BG72" s="3"/>
      <c r="BH72" s="3"/>
      <c r="BI72" s="3"/>
    </row>
    <row r="73" spans="47:61" ht="34.5" customHeight="1" x14ac:dyDescent="0.2">
      <c r="AU73" s="3"/>
      <c r="AV73" s="3"/>
      <c r="AW73" s="3">
        <v>4</v>
      </c>
      <c r="AX73" s="3">
        <v>1.5</v>
      </c>
      <c r="AY73" s="3"/>
      <c r="AZ73" s="3"/>
      <c r="BA73" s="3"/>
      <c r="BB73" s="3"/>
      <c r="BC73" s="3"/>
      <c r="BD73" s="3"/>
      <c r="BE73" s="3"/>
      <c r="BF73" s="3"/>
      <c r="BG73" s="3"/>
      <c r="BH73" s="3"/>
      <c r="BI73" s="3"/>
    </row>
    <row r="74" spans="47:61" ht="34.5" customHeight="1" x14ac:dyDescent="0.2">
      <c r="AU74" s="3"/>
      <c r="AV74" s="3"/>
      <c r="AW74" s="3">
        <v>5</v>
      </c>
      <c r="AX74" s="3">
        <v>1.2</v>
      </c>
      <c r="AY74" s="3"/>
      <c r="AZ74" s="3"/>
      <c r="BA74" s="3"/>
      <c r="BB74" s="3"/>
      <c r="BC74" s="3"/>
      <c r="BD74" s="3"/>
      <c r="BE74" s="3"/>
      <c r="BF74" s="3"/>
      <c r="BG74" s="3"/>
      <c r="BH74" s="3"/>
      <c r="BI74" s="3"/>
    </row>
    <row r="75" spans="47:61" ht="34.5" customHeight="1" x14ac:dyDescent="0.2">
      <c r="AU75" s="3"/>
      <c r="AV75" s="3"/>
      <c r="AW75" s="3">
        <v>6</v>
      </c>
      <c r="AX75" s="3">
        <v>1</v>
      </c>
      <c r="AY75" s="3"/>
      <c r="AZ75" s="3"/>
      <c r="BA75" s="3"/>
      <c r="BB75" s="3"/>
      <c r="BC75" s="3"/>
      <c r="BD75" s="3"/>
      <c r="BE75" s="3"/>
      <c r="BF75" s="3"/>
      <c r="BG75" s="3"/>
      <c r="BH75" s="3"/>
      <c r="BI75" s="3"/>
    </row>
    <row r="76" spans="47:61" ht="34.5" customHeight="1" x14ac:dyDescent="0.2">
      <c r="AU76" s="3"/>
      <c r="AV76" s="3"/>
      <c r="AW76" s="3">
        <v>7</v>
      </c>
      <c r="AX76" s="3">
        <v>0.8</v>
      </c>
      <c r="AY76" s="3"/>
      <c r="AZ76" s="3"/>
      <c r="BA76" s="3"/>
      <c r="BB76" s="3"/>
      <c r="BC76" s="3"/>
      <c r="BD76" s="3"/>
      <c r="BE76" s="3"/>
      <c r="BF76" s="3"/>
      <c r="BG76" s="3"/>
      <c r="BH76" s="3"/>
      <c r="BI76" s="3"/>
    </row>
    <row r="77" spans="47:61" ht="34.5" customHeight="1" x14ac:dyDescent="0.2">
      <c r="AU77" s="3"/>
      <c r="AV77" s="3"/>
      <c r="AW77" s="3">
        <v>8</v>
      </c>
      <c r="AX77" s="3">
        <v>0.6</v>
      </c>
      <c r="AY77" s="3"/>
      <c r="AZ77" s="3"/>
      <c r="BA77" s="3"/>
      <c r="BB77" s="3"/>
      <c r="BC77" s="3"/>
      <c r="BD77" s="3"/>
      <c r="BE77" s="3"/>
      <c r="BF77" s="3"/>
      <c r="BG77" s="3"/>
      <c r="BH77" s="3"/>
      <c r="BI77" s="3"/>
    </row>
    <row r="78" spans="47:61" ht="34.5" customHeight="1" x14ac:dyDescent="0.2">
      <c r="AU78" s="3"/>
      <c r="AV78" s="3"/>
      <c r="AW78" s="3">
        <v>9</v>
      </c>
      <c r="AX78" s="3">
        <v>0.5</v>
      </c>
      <c r="AY78" s="3"/>
      <c r="AZ78" s="3"/>
      <c r="BA78" s="3"/>
      <c r="BB78" s="3"/>
      <c r="BC78" s="3"/>
      <c r="BD78" s="3"/>
      <c r="BE78" s="3"/>
      <c r="BF78" s="3"/>
      <c r="BG78" s="3"/>
      <c r="BH78" s="3"/>
      <c r="BI78" s="3"/>
    </row>
    <row r="79" spans="47:61" ht="34.5" customHeight="1" x14ac:dyDescent="0.2">
      <c r="AU79" s="3"/>
      <c r="AV79" s="3"/>
      <c r="AW79" s="3">
        <v>10</v>
      </c>
      <c r="AX79" s="3">
        <v>0.4</v>
      </c>
      <c r="AY79" s="3"/>
      <c r="AZ79" s="3"/>
      <c r="BA79" s="3"/>
      <c r="BB79" s="3"/>
      <c r="BC79" s="3"/>
      <c r="BD79" s="3"/>
      <c r="BE79" s="3"/>
      <c r="BF79" s="3"/>
      <c r="BG79" s="3"/>
      <c r="BH79" s="3"/>
      <c r="BI79" s="3"/>
    </row>
    <row r="80" spans="47:61" ht="34.5" customHeight="1" x14ac:dyDescent="0.2">
      <c r="AU80" s="3"/>
      <c r="AV80" s="3"/>
      <c r="AW80" s="3">
        <v>11</v>
      </c>
      <c r="AX80" s="3">
        <v>0.3</v>
      </c>
      <c r="AY80" s="3"/>
      <c r="AZ80" s="3"/>
      <c r="BA80" s="3"/>
      <c r="BB80" s="3"/>
      <c r="BC80" s="3"/>
      <c r="BD80" s="3"/>
      <c r="BE80" s="3"/>
      <c r="BF80" s="3"/>
      <c r="BG80" s="3"/>
      <c r="BH80" s="3"/>
      <c r="BI80" s="3"/>
    </row>
    <row r="81" spans="47:61" ht="34.5" customHeight="1" x14ac:dyDescent="0.2">
      <c r="AU81" s="3"/>
      <c r="AV81" s="3"/>
      <c r="AW81" s="3">
        <v>12</v>
      </c>
      <c r="AX81" s="3">
        <v>0.3</v>
      </c>
      <c r="AY81" s="3"/>
      <c r="AZ81" s="3"/>
      <c r="BA81" s="3"/>
      <c r="BB81" s="3"/>
      <c r="BC81" s="3"/>
      <c r="BD81" s="3"/>
      <c r="BE81" s="3"/>
      <c r="BF81" s="3"/>
      <c r="BG81" s="3"/>
      <c r="BH81" s="3"/>
      <c r="BI81" s="3"/>
    </row>
    <row r="82" spans="47:61" ht="34.5" customHeight="1" x14ac:dyDescent="0.2">
      <c r="AU82" s="3"/>
      <c r="AV82" s="3"/>
      <c r="AW82" s="3">
        <v>13</v>
      </c>
      <c r="AX82" s="3">
        <v>0.2</v>
      </c>
      <c r="AY82" s="3"/>
      <c r="AZ82" s="3"/>
      <c r="BA82" s="3"/>
      <c r="BB82" s="3"/>
      <c r="BC82" s="3"/>
      <c r="BD82" s="3"/>
      <c r="BE82" s="3"/>
      <c r="BF82" s="3"/>
      <c r="BG82" s="3"/>
      <c r="BH82" s="3"/>
      <c r="BI82" s="3"/>
    </row>
    <row r="83" spans="47:61" ht="34.5" customHeight="1" x14ac:dyDescent="0.2">
      <c r="AU83" s="3"/>
      <c r="AV83" s="3"/>
      <c r="AW83" s="3">
        <v>14</v>
      </c>
      <c r="AX83" s="3">
        <v>0.2</v>
      </c>
      <c r="AY83" s="3"/>
      <c r="AZ83" s="3"/>
      <c r="BA83" s="3"/>
      <c r="BB83" s="3"/>
      <c r="BC83" s="3"/>
      <c r="BD83" s="3"/>
      <c r="BE83" s="3"/>
      <c r="BF83" s="3"/>
      <c r="BG83" s="3"/>
      <c r="BH83" s="3"/>
      <c r="BI83" s="3"/>
    </row>
    <row r="84" spans="47:61" ht="34.5" customHeight="1" x14ac:dyDescent="0.2">
      <c r="AU84" s="3"/>
      <c r="AV84" s="3"/>
      <c r="AW84" s="3">
        <v>15</v>
      </c>
      <c r="AX84" s="3">
        <v>0.1</v>
      </c>
      <c r="AY84" s="3"/>
      <c r="AZ84" s="3"/>
      <c r="BA84" s="3"/>
      <c r="BB84" s="3"/>
      <c r="BC84" s="3"/>
      <c r="BD84" s="3"/>
      <c r="BE84" s="3"/>
      <c r="BF84" s="3"/>
      <c r="BG84" s="3"/>
      <c r="BH84" s="3"/>
      <c r="BI84" s="3"/>
    </row>
  </sheetData>
  <mergeCells count="48">
    <mergeCell ref="L11:R11"/>
    <mergeCell ref="O4:R5"/>
    <mergeCell ref="O6:R7"/>
    <mergeCell ref="O8:R9"/>
    <mergeCell ref="L2:R2"/>
    <mergeCell ref="L3:R3"/>
    <mergeCell ref="L4:N5"/>
    <mergeCell ref="L6:N7"/>
    <mergeCell ref="L8:N9"/>
    <mergeCell ref="D8:I9"/>
    <mergeCell ref="J8:J9"/>
    <mergeCell ref="D3:I3"/>
    <mergeCell ref="D2:J2"/>
    <mergeCell ref="D4:I5"/>
    <mergeCell ref="J4:J5"/>
    <mergeCell ref="D6:I7"/>
    <mergeCell ref="J6:J7"/>
    <mergeCell ref="J20:J21"/>
    <mergeCell ref="C16:C17"/>
    <mergeCell ref="C18:C19"/>
    <mergeCell ref="D10:I11"/>
    <mergeCell ref="J10:J11"/>
    <mergeCell ref="D12:I13"/>
    <mergeCell ref="J12:J13"/>
    <mergeCell ref="D14:I15"/>
    <mergeCell ref="J14:J15"/>
    <mergeCell ref="C20:C21"/>
    <mergeCell ref="D16:I17"/>
    <mergeCell ref="J16:J17"/>
    <mergeCell ref="D18:I19"/>
    <mergeCell ref="J18:J19"/>
    <mergeCell ref="D20:I21"/>
    <mergeCell ref="AU42:BI42"/>
    <mergeCell ref="D22:I23"/>
    <mergeCell ref="J22:J23"/>
    <mergeCell ref="AU52:AW53"/>
    <mergeCell ref="AX52:AZ53"/>
    <mergeCell ref="J24:J25"/>
    <mergeCell ref="D24:I25"/>
    <mergeCell ref="L12:R25"/>
    <mergeCell ref="C22:C23"/>
    <mergeCell ref="C24:C25"/>
    <mergeCell ref="C4:C5"/>
    <mergeCell ref="C6:C7"/>
    <mergeCell ref="C8:C9"/>
    <mergeCell ref="C10:C11"/>
    <mergeCell ref="C12:C13"/>
    <mergeCell ref="C14:C15"/>
  </mergeCells>
  <conditionalFormatting sqref="J22:J23">
    <cfRule type="iconSet" priority="4">
      <iconSet iconSet="3Symbols" reverse="1">
        <cfvo type="percent" val="0"/>
        <cfvo type="num" val="42" gte="0"/>
        <cfvo type="num" val="42" gte="0"/>
      </iconSet>
    </cfRule>
  </conditionalFormatting>
  <conditionalFormatting sqref="J24">
    <cfRule type="containsText" dxfId="2" priority="2" operator="containsText" text="Pass">
      <formula>NOT(ISERROR(SEARCH("Pass",J24)))</formula>
    </cfRule>
    <cfRule type="containsText" dxfId="1" priority="3" operator="containsText" text="Fail">
      <formula>NOT(ISERROR(SEARCH("Fail",J24)))</formula>
    </cfRule>
  </conditionalFormatting>
  <conditionalFormatting sqref="L3:R3">
    <cfRule type="containsText" dxfId="0" priority="1" operator="containsText" text="SELECT">
      <formula>NOT(ISERROR(SEARCH("SELECT",L3)))</formula>
    </cfRule>
  </conditionalFormatting>
  <dataValidations count="5">
    <dataValidation operator="lessThan" allowBlank="1" showInputMessage="1" showErrorMessage="1" promptTitle="Manufactures Data" prompt="Please input the Sound Power Level in dB from manufactures data" sqref="J4:J5" xr:uid="{45033E51-8543-4CE6-8570-708F2C7C8C5D}"/>
    <dataValidation type="list" allowBlank="1" showInputMessage="1" showErrorMessage="1" sqref="J6" xr:uid="{3465E4FD-CB00-439C-98D4-92C219DC2C4E}">
      <formula1>$AU$37:$AU$39</formula1>
    </dataValidation>
    <dataValidation type="list" allowBlank="1" showInputMessage="1" showErrorMessage="1" sqref="J8:J9" xr:uid="{AD0955A4-9A60-4920-AD62-93550AA70FBB}">
      <formula1>$AV$43:$BI$43</formula1>
    </dataValidation>
    <dataValidation type="list" allowBlank="1" showInputMessage="1" showErrorMessage="1" sqref="J12:J13" xr:uid="{DC86E074-3BB0-4E2A-9C32-0F7E2A11AC37}">
      <formula1>$AU$48:$AU$50</formula1>
    </dataValidation>
    <dataValidation type="list" allowBlank="1" showInputMessage="1" showErrorMessage="1" sqref="L3" xr:uid="{87D1D3FD-D546-41EA-8F5A-9A05662B6D2C}">
      <formula1>$AV$5:$AV$12</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Liam</dc:creator>
  <cp:lastModifiedBy>Jed Bratherton</cp:lastModifiedBy>
  <dcterms:created xsi:type="dcterms:W3CDTF">2024-05-22T06:57:01Z</dcterms:created>
  <dcterms:modified xsi:type="dcterms:W3CDTF">2024-10-22T13:27:12Z</dcterms:modified>
</cp:coreProperties>
</file>