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y Documents\WIP\"/>
    </mc:Choice>
  </mc:AlternateContent>
  <xr:revisionPtr revIDLastSave="0" documentId="8_{EED98441-58C6-44CF-85FC-CCFC8C842215}" xr6:coauthVersionLast="47" xr6:coauthVersionMax="47" xr10:uidLastSave="{00000000-0000-0000-0000-000000000000}"/>
  <bookViews>
    <workbookView xWindow="-110" yWindow="-110" windowWidth="19420" windowHeight="10300" xr2:uid="{5F501C11-1205-48AF-B618-1A6F0930BDE8}"/>
  </bookViews>
  <sheets>
    <sheet name="Flow Summary" sheetId="1" r:id="rId1"/>
    <sheet name="Class Summary" sheetId="2" r:id="rId2"/>
    <sheet name="(0-24) Speed Summary" sheetId="3" r:id="rId3"/>
    <sheet name="(10-12) Speed Summary" sheetId="4" r:id="rId4"/>
    <sheet name="(14-16) Speed Summary" sheetId="5" r:id="rId5"/>
    <sheet name="Class 06 11 2024" sheetId="6" r:id="rId6"/>
    <sheet name="Class 07 11 2024" sheetId="7" r:id="rId7"/>
    <sheet name="Class 08 11 2024" sheetId="8" r:id="rId8"/>
    <sheet name="Class 09 11 2024" sheetId="9" r:id="rId9"/>
    <sheet name="Class 10 11 2024" sheetId="10" r:id="rId10"/>
    <sheet name="Class 11 11 2024" sheetId="11" r:id="rId11"/>
    <sheet name="Class 12 11 2024" sheetId="12" r:id="rId12"/>
    <sheet name="Speed 06 11 2024" sheetId="13" r:id="rId13"/>
    <sheet name="Speed 07 11 2024" sheetId="14" r:id="rId14"/>
    <sheet name="Speed 08 11 2024" sheetId="15" r:id="rId15"/>
    <sheet name="Speed 09 11 2024" sheetId="16" r:id="rId16"/>
    <sheet name="Speed 10 11 2024" sheetId="17" r:id="rId17"/>
    <sheet name="Speed 11 11 2024" sheetId="18" r:id="rId18"/>
    <sheet name="Speed 12 11 2024" sheetId="19" r:id="rId19"/>
  </sheets>
  <externalReferences>
    <externalReference r:id="rId20"/>
  </externalReferences>
  <definedNames>
    <definedName name="_xlnm.Print_Area" localSheetId="12">'Speed 06 11 2024'!$A$1:$Q$137</definedName>
    <definedName name="_xlnm.Print_Area" localSheetId="13">'Speed 07 11 2024'!$A$1:$Q$137</definedName>
    <definedName name="_xlnm.Print_Area" localSheetId="14">'Speed 08 11 2024'!$A$1:$Q$137</definedName>
    <definedName name="_xlnm.Print_Area" localSheetId="15">'Speed 09 11 2024'!$A$1:$Q$137</definedName>
    <definedName name="_xlnm.Print_Area" localSheetId="16">'Speed 10 11 2024'!$A$1:$Q$137</definedName>
    <definedName name="_xlnm.Print_Area" localSheetId="17">'Speed 11 11 2024'!$A$1:$Q$137</definedName>
    <definedName name="_xlnm.Print_Area" localSheetId="18">'Speed 12 11 2024'!$A$1:$Q$137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5" i="19" l="1"/>
  <c r="D135" i="19"/>
  <c r="E134" i="19"/>
  <c r="D134" i="19"/>
  <c r="E132" i="19"/>
  <c r="E131" i="19" s="1"/>
  <c r="D132" i="19"/>
  <c r="D131" i="19" s="1"/>
  <c r="C129" i="19"/>
  <c r="C128" i="19"/>
  <c r="Q127" i="19"/>
  <c r="P127" i="19"/>
  <c r="O127" i="19"/>
  <c r="N127" i="19"/>
  <c r="I127" i="19"/>
  <c r="H127" i="19"/>
  <c r="G127" i="19"/>
  <c r="F127" i="19"/>
  <c r="C127" i="19"/>
  <c r="Q126" i="19"/>
  <c r="P126" i="19"/>
  <c r="C126" i="19"/>
  <c r="Q123" i="19"/>
  <c r="P123" i="19"/>
  <c r="O123" i="19"/>
  <c r="N123" i="19"/>
  <c r="M123" i="19"/>
  <c r="L123" i="19"/>
  <c r="K123" i="19"/>
  <c r="J123" i="19"/>
  <c r="I123" i="19"/>
  <c r="H123" i="19"/>
  <c r="G123" i="19"/>
  <c r="F123" i="19"/>
  <c r="B123" i="19" s="1"/>
  <c r="C123" i="19"/>
  <c r="Q122" i="19"/>
  <c r="P122" i="19"/>
  <c r="O122" i="19"/>
  <c r="N122" i="19"/>
  <c r="M122" i="19"/>
  <c r="L122" i="19"/>
  <c r="K122" i="19"/>
  <c r="J122" i="19"/>
  <c r="I122" i="19"/>
  <c r="H122" i="19"/>
  <c r="B122" i="19" s="1"/>
  <c r="G122" i="19"/>
  <c r="F122" i="19"/>
  <c r="C122" i="19"/>
  <c r="Q121" i="19"/>
  <c r="P121" i="19"/>
  <c r="O121" i="19"/>
  <c r="N121" i="19"/>
  <c r="M121" i="19"/>
  <c r="L121" i="19"/>
  <c r="K121" i="19"/>
  <c r="J121" i="19"/>
  <c r="B121" i="19" s="1"/>
  <c r="I121" i="19"/>
  <c r="H121" i="19"/>
  <c r="G121" i="19"/>
  <c r="F121" i="19"/>
  <c r="C121" i="19"/>
  <c r="Q120" i="19"/>
  <c r="P120" i="19"/>
  <c r="O120" i="19"/>
  <c r="N120" i="19"/>
  <c r="M120" i="19"/>
  <c r="L120" i="19"/>
  <c r="B120" i="19" s="1"/>
  <c r="K120" i="19"/>
  <c r="J120" i="19"/>
  <c r="I120" i="19"/>
  <c r="H120" i="19"/>
  <c r="G120" i="19"/>
  <c r="F120" i="19"/>
  <c r="C120" i="19"/>
  <c r="Q119" i="19"/>
  <c r="P119" i="19"/>
  <c r="O119" i="19"/>
  <c r="N119" i="19"/>
  <c r="B119" i="19" s="1"/>
  <c r="M119" i="19"/>
  <c r="L119" i="19"/>
  <c r="K119" i="19"/>
  <c r="J119" i="19"/>
  <c r="I119" i="19"/>
  <c r="H119" i="19"/>
  <c r="G119" i="19"/>
  <c r="F119" i="19"/>
  <c r="C119" i="19"/>
  <c r="Q118" i="19"/>
  <c r="P118" i="19"/>
  <c r="O118" i="19"/>
  <c r="N118" i="19"/>
  <c r="M118" i="19"/>
  <c r="L118" i="19"/>
  <c r="K118" i="19"/>
  <c r="J118" i="19"/>
  <c r="I118" i="19"/>
  <c r="H118" i="19"/>
  <c r="G118" i="19"/>
  <c r="F118" i="19"/>
  <c r="C118" i="19"/>
  <c r="B118" i="19"/>
  <c r="Q117" i="19"/>
  <c r="P117" i="19"/>
  <c r="O117" i="19"/>
  <c r="N117" i="19"/>
  <c r="M117" i="19"/>
  <c r="L117" i="19"/>
  <c r="K117" i="19"/>
  <c r="J117" i="19"/>
  <c r="I117" i="19"/>
  <c r="H117" i="19"/>
  <c r="G117" i="19"/>
  <c r="G135" i="19" s="1"/>
  <c r="G134" i="19" s="1"/>
  <c r="F117" i="19"/>
  <c r="B117" i="19" s="1"/>
  <c r="C117" i="19"/>
  <c r="Q116" i="19"/>
  <c r="P116" i="19"/>
  <c r="O116" i="19"/>
  <c r="N116" i="19"/>
  <c r="M116" i="19"/>
  <c r="L116" i="19"/>
  <c r="K116" i="19"/>
  <c r="J116" i="19"/>
  <c r="I116" i="19"/>
  <c r="I135" i="19" s="1"/>
  <c r="I134" i="19" s="1"/>
  <c r="H116" i="19"/>
  <c r="H135" i="19" s="1"/>
  <c r="H134" i="19" s="1"/>
  <c r="G116" i="19"/>
  <c r="F116" i="19"/>
  <c r="C116" i="19"/>
  <c r="Q115" i="19"/>
  <c r="P115" i="19"/>
  <c r="O115" i="19"/>
  <c r="N115" i="19"/>
  <c r="M115" i="19"/>
  <c r="L115" i="19"/>
  <c r="K115" i="19"/>
  <c r="K135" i="19" s="1"/>
  <c r="K134" i="19" s="1"/>
  <c r="J115" i="19"/>
  <c r="J127" i="19" s="1"/>
  <c r="I115" i="19"/>
  <c r="H115" i="19"/>
  <c r="G115" i="19"/>
  <c r="F115" i="19"/>
  <c r="C115" i="19"/>
  <c r="Q114" i="19"/>
  <c r="P114" i="19"/>
  <c r="O114" i="19"/>
  <c r="N114" i="19"/>
  <c r="M114" i="19"/>
  <c r="M127" i="19" s="1"/>
  <c r="L114" i="19"/>
  <c r="L127" i="19" s="1"/>
  <c r="K114" i="19"/>
  <c r="K127" i="19" s="1"/>
  <c r="J114" i="19"/>
  <c r="I114" i="19"/>
  <c r="H114" i="19"/>
  <c r="G114" i="19"/>
  <c r="F114" i="19"/>
  <c r="C114" i="19"/>
  <c r="Q113" i="19"/>
  <c r="P113" i="19"/>
  <c r="O113" i="19"/>
  <c r="N113" i="19"/>
  <c r="N135" i="19" s="1"/>
  <c r="N134" i="19" s="1"/>
  <c r="M113" i="19"/>
  <c r="L113" i="19"/>
  <c r="K113" i="19"/>
  <c r="J113" i="19"/>
  <c r="I113" i="19"/>
  <c r="H113" i="19"/>
  <c r="G113" i="19"/>
  <c r="F113" i="19"/>
  <c r="C113" i="19"/>
  <c r="Q112" i="19"/>
  <c r="Q135" i="19" s="1"/>
  <c r="Q134" i="19" s="1"/>
  <c r="P112" i="19"/>
  <c r="P135" i="19" s="1"/>
  <c r="P134" i="19" s="1"/>
  <c r="O112" i="19"/>
  <c r="O135" i="19" s="1"/>
  <c r="O134" i="19" s="1"/>
  <c r="N112" i="19"/>
  <c r="M112" i="19"/>
  <c r="M135" i="19" s="1"/>
  <c r="M134" i="19" s="1"/>
  <c r="L112" i="19"/>
  <c r="K112" i="19"/>
  <c r="J112" i="19"/>
  <c r="I112" i="19"/>
  <c r="H112" i="19"/>
  <c r="G112" i="19"/>
  <c r="F112" i="19"/>
  <c r="C112" i="19"/>
  <c r="C135" i="19" s="1"/>
  <c r="C134" i="19" s="1"/>
  <c r="B112" i="19"/>
  <c r="Q111" i="19"/>
  <c r="P111" i="19"/>
  <c r="O111" i="19"/>
  <c r="N111" i="19"/>
  <c r="M111" i="19"/>
  <c r="L111" i="19"/>
  <c r="K111" i="19"/>
  <c r="J111" i="19"/>
  <c r="I111" i="19"/>
  <c r="H111" i="19"/>
  <c r="G111" i="19"/>
  <c r="G126" i="19" s="1"/>
  <c r="F111" i="19"/>
  <c r="B111" i="19" s="1"/>
  <c r="C111" i="19"/>
  <c r="Q110" i="19"/>
  <c r="P110" i="19"/>
  <c r="O110" i="19"/>
  <c r="O126" i="19" s="1"/>
  <c r="N110" i="19"/>
  <c r="N126" i="19" s="1"/>
  <c r="M110" i="19"/>
  <c r="M126" i="19" s="1"/>
  <c r="L110" i="19"/>
  <c r="L126" i="19" s="1"/>
  <c r="K110" i="19"/>
  <c r="K126" i="19" s="1"/>
  <c r="J110" i="19"/>
  <c r="J126" i="19" s="1"/>
  <c r="I110" i="19"/>
  <c r="I126" i="19" s="1"/>
  <c r="H110" i="19"/>
  <c r="H126" i="19" s="1"/>
  <c r="G110" i="19"/>
  <c r="F110" i="19"/>
  <c r="C110" i="19"/>
  <c r="Q109" i="19"/>
  <c r="P109" i="19"/>
  <c r="O109" i="19"/>
  <c r="N109" i="19"/>
  <c r="M109" i="19"/>
  <c r="L109" i="19"/>
  <c r="K109" i="19"/>
  <c r="J109" i="19"/>
  <c r="B109" i="19" s="1"/>
  <c r="I109" i="19"/>
  <c r="H109" i="19"/>
  <c r="G109" i="19"/>
  <c r="F109" i="19"/>
  <c r="C109" i="19"/>
  <c r="Q108" i="19"/>
  <c r="P108" i="19"/>
  <c r="O108" i="19"/>
  <c r="N108" i="19"/>
  <c r="M108" i="19"/>
  <c r="M128" i="19" s="1"/>
  <c r="L108" i="19"/>
  <c r="L128" i="19" s="1"/>
  <c r="K108" i="19"/>
  <c r="J108" i="19"/>
  <c r="I108" i="19"/>
  <c r="H108" i="19"/>
  <c r="G108" i="19"/>
  <c r="F108" i="19"/>
  <c r="C108" i="19"/>
  <c r="Q107" i="19"/>
  <c r="Q128" i="19" s="1"/>
  <c r="P107" i="19"/>
  <c r="P128" i="19" s="1"/>
  <c r="O107" i="19"/>
  <c r="O128" i="19" s="1"/>
  <c r="N107" i="19"/>
  <c r="N128" i="19" s="1"/>
  <c r="M107" i="19"/>
  <c r="L107" i="19"/>
  <c r="K107" i="19"/>
  <c r="K128" i="19" s="1"/>
  <c r="J107" i="19"/>
  <c r="J128" i="19" s="1"/>
  <c r="I107" i="19"/>
  <c r="I128" i="19" s="1"/>
  <c r="H107" i="19"/>
  <c r="H128" i="19" s="1"/>
  <c r="G107" i="19"/>
  <c r="G128" i="19" s="1"/>
  <c r="F107" i="19"/>
  <c r="F128" i="19" s="1"/>
  <c r="C107" i="19"/>
  <c r="Q106" i="19"/>
  <c r="P106" i="19"/>
  <c r="O106" i="19"/>
  <c r="N106" i="19"/>
  <c r="M106" i="19"/>
  <c r="L106" i="19"/>
  <c r="K106" i="19"/>
  <c r="J106" i="19"/>
  <c r="I106" i="19"/>
  <c r="H106" i="19"/>
  <c r="G106" i="19"/>
  <c r="F106" i="19"/>
  <c r="C106" i="19"/>
  <c r="B106" i="19"/>
  <c r="Q105" i="19"/>
  <c r="P105" i="19"/>
  <c r="O105" i="19"/>
  <c r="N105" i="19"/>
  <c r="M105" i="19"/>
  <c r="L105" i="19"/>
  <c r="K105" i="19"/>
  <c r="J105" i="19"/>
  <c r="I105" i="19"/>
  <c r="H105" i="19"/>
  <c r="G105" i="19"/>
  <c r="F105" i="19"/>
  <c r="B105" i="19" s="1"/>
  <c r="C105" i="19"/>
  <c r="Q104" i="19"/>
  <c r="P104" i="19"/>
  <c r="O104" i="19"/>
  <c r="N104" i="19"/>
  <c r="M104" i="19"/>
  <c r="L104" i="19"/>
  <c r="K104" i="19"/>
  <c r="J104" i="19"/>
  <c r="I104" i="19"/>
  <c r="H104" i="19"/>
  <c r="B104" i="19" s="1"/>
  <c r="G104" i="19"/>
  <c r="F104" i="19"/>
  <c r="C104" i="19"/>
  <c r="Q103" i="19"/>
  <c r="P103" i="19"/>
  <c r="O103" i="19"/>
  <c r="N103" i="19"/>
  <c r="M103" i="19"/>
  <c r="L103" i="19"/>
  <c r="K103" i="19"/>
  <c r="K129" i="19" s="1"/>
  <c r="J103" i="19"/>
  <c r="B103" i="19" s="1"/>
  <c r="I103" i="19"/>
  <c r="H103" i="19"/>
  <c r="G103" i="19"/>
  <c r="F103" i="19"/>
  <c r="C103" i="19"/>
  <c r="Q102" i="19"/>
  <c r="P102" i="19"/>
  <c r="O102" i="19"/>
  <c r="N102" i="19"/>
  <c r="M102" i="19"/>
  <c r="M129" i="19" s="1"/>
  <c r="L102" i="19"/>
  <c r="B102" i="19" s="1"/>
  <c r="K102" i="19"/>
  <c r="J102" i="19"/>
  <c r="I102" i="19"/>
  <c r="H102" i="19"/>
  <c r="G102" i="19"/>
  <c r="F102" i="19"/>
  <c r="C102" i="19"/>
  <c r="Q101" i="19"/>
  <c r="P101" i="19"/>
  <c r="O101" i="19"/>
  <c r="O129" i="19" s="1"/>
  <c r="N101" i="19"/>
  <c r="N132" i="19" s="1"/>
  <c r="N131" i="19" s="1"/>
  <c r="M101" i="19"/>
  <c r="L101" i="19"/>
  <c r="K101" i="19"/>
  <c r="J101" i="19"/>
  <c r="I101" i="19"/>
  <c r="H101" i="19"/>
  <c r="G101" i="19"/>
  <c r="F101" i="19"/>
  <c r="C101" i="19"/>
  <c r="Q100" i="19"/>
  <c r="Q132" i="19" s="1"/>
  <c r="Q131" i="19" s="1"/>
  <c r="P100" i="19"/>
  <c r="P129" i="19" s="1"/>
  <c r="O100" i="19"/>
  <c r="N100" i="19"/>
  <c r="M100" i="19"/>
  <c r="M132" i="19" s="1"/>
  <c r="M131" i="19" s="1"/>
  <c r="L100" i="19"/>
  <c r="L132" i="19" s="1"/>
  <c r="L131" i="19" s="1"/>
  <c r="K100" i="19"/>
  <c r="K132" i="19" s="1"/>
  <c r="K131" i="19" s="1"/>
  <c r="J100" i="19"/>
  <c r="J132" i="19" s="1"/>
  <c r="J131" i="19" s="1"/>
  <c r="I100" i="19"/>
  <c r="I129" i="19" s="1"/>
  <c r="H100" i="19"/>
  <c r="H129" i="19" s="1"/>
  <c r="G100" i="19"/>
  <c r="G129" i="19" s="1"/>
  <c r="F100" i="19"/>
  <c r="F129" i="19" s="1"/>
  <c r="C100" i="19"/>
  <c r="C132" i="19" s="1"/>
  <c r="C131" i="19" s="1"/>
  <c r="B100" i="19"/>
  <c r="Q99" i="19"/>
  <c r="P99" i="19"/>
  <c r="O99" i="19"/>
  <c r="N99" i="19"/>
  <c r="M99" i="19"/>
  <c r="L99" i="19"/>
  <c r="K99" i="19"/>
  <c r="J99" i="19"/>
  <c r="I99" i="19"/>
  <c r="H99" i="19"/>
  <c r="G99" i="19"/>
  <c r="F99" i="19"/>
  <c r="Q89" i="19"/>
  <c r="P89" i="19"/>
  <c r="O89" i="19"/>
  <c r="N89" i="19"/>
  <c r="M89" i="19"/>
  <c r="L89" i="19"/>
  <c r="K89" i="19"/>
  <c r="J89" i="19"/>
  <c r="I89" i="19"/>
  <c r="I88" i="19" s="1"/>
  <c r="H89" i="19"/>
  <c r="H88" i="19" s="1"/>
  <c r="G89" i="19"/>
  <c r="G88" i="19" s="1"/>
  <c r="F89" i="19"/>
  <c r="F88" i="19" s="1"/>
  <c r="E89" i="19"/>
  <c r="D89" i="19"/>
  <c r="Q88" i="19"/>
  <c r="P88" i="19"/>
  <c r="O88" i="19"/>
  <c r="N88" i="19"/>
  <c r="M88" i="19"/>
  <c r="L88" i="19"/>
  <c r="K88" i="19"/>
  <c r="J88" i="19"/>
  <c r="E88" i="19"/>
  <c r="D88" i="19"/>
  <c r="Q86" i="19"/>
  <c r="Q85" i="19" s="1"/>
  <c r="P86" i="19"/>
  <c r="P85" i="19" s="1"/>
  <c r="O86" i="19"/>
  <c r="O85" i="19" s="1"/>
  <c r="N86" i="19"/>
  <c r="N85" i="19" s="1"/>
  <c r="M86" i="19"/>
  <c r="L86" i="19"/>
  <c r="K86" i="19"/>
  <c r="J86" i="19"/>
  <c r="I86" i="19"/>
  <c r="H86" i="19"/>
  <c r="G86" i="19"/>
  <c r="F86" i="19"/>
  <c r="E86" i="19"/>
  <c r="E85" i="19" s="1"/>
  <c r="D86" i="19"/>
  <c r="D85" i="19" s="1"/>
  <c r="M85" i="19"/>
  <c r="L85" i="19"/>
  <c r="K85" i="19"/>
  <c r="J85" i="19"/>
  <c r="I85" i="19"/>
  <c r="H85" i="19"/>
  <c r="G85" i="19"/>
  <c r="F85" i="19"/>
  <c r="Q83" i="19"/>
  <c r="P83" i="19"/>
  <c r="O83" i="19"/>
  <c r="N83" i="19"/>
  <c r="M83" i="19"/>
  <c r="L83" i="19"/>
  <c r="K83" i="19"/>
  <c r="J83" i="19"/>
  <c r="I83" i="19"/>
  <c r="H83" i="19"/>
  <c r="G83" i="19"/>
  <c r="F83" i="19"/>
  <c r="C83" i="19"/>
  <c r="Q82" i="19"/>
  <c r="P82" i="19"/>
  <c r="O82" i="19"/>
  <c r="N82" i="19"/>
  <c r="M82" i="19"/>
  <c r="L82" i="19"/>
  <c r="K82" i="19"/>
  <c r="J82" i="19"/>
  <c r="I82" i="19"/>
  <c r="H82" i="19"/>
  <c r="G82" i="19"/>
  <c r="F82" i="19"/>
  <c r="C82" i="19"/>
  <c r="Q81" i="19"/>
  <c r="P81" i="19"/>
  <c r="O81" i="19"/>
  <c r="N81" i="19"/>
  <c r="M81" i="19"/>
  <c r="L81" i="19"/>
  <c r="K81" i="19"/>
  <c r="J81" i="19"/>
  <c r="I81" i="19"/>
  <c r="H81" i="19"/>
  <c r="G81" i="19"/>
  <c r="F81" i="19"/>
  <c r="C81" i="19"/>
  <c r="B81" i="19"/>
  <c r="Q80" i="19"/>
  <c r="P80" i="19"/>
  <c r="O80" i="19"/>
  <c r="N80" i="19"/>
  <c r="M80" i="19"/>
  <c r="L80" i="19"/>
  <c r="K80" i="19"/>
  <c r="J80" i="19"/>
  <c r="I80" i="19"/>
  <c r="H80" i="19"/>
  <c r="G80" i="19"/>
  <c r="F80" i="19"/>
  <c r="C80" i="19"/>
  <c r="B80" i="19"/>
  <c r="C77" i="19"/>
  <c r="B77" i="19"/>
  <c r="C76" i="19"/>
  <c r="B76" i="19"/>
  <c r="C75" i="19"/>
  <c r="B75" i="19"/>
  <c r="C74" i="19"/>
  <c r="B74" i="19"/>
  <c r="C73" i="19"/>
  <c r="B73" i="19"/>
  <c r="C72" i="19"/>
  <c r="B72" i="19"/>
  <c r="C71" i="19"/>
  <c r="B71" i="19"/>
  <c r="C70" i="19"/>
  <c r="B70" i="19"/>
  <c r="C69" i="19"/>
  <c r="B69" i="19"/>
  <c r="C68" i="19"/>
  <c r="B68" i="19"/>
  <c r="C67" i="19"/>
  <c r="B67" i="19"/>
  <c r="C66" i="19"/>
  <c r="C89" i="19" s="1"/>
  <c r="C88" i="19" s="1"/>
  <c r="B66" i="19"/>
  <c r="B89" i="19" s="1"/>
  <c r="B88" i="19" s="1"/>
  <c r="C65" i="19"/>
  <c r="B65" i="19"/>
  <c r="C64" i="19"/>
  <c r="B64" i="19"/>
  <c r="C63" i="19"/>
  <c r="B63" i="19"/>
  <c r="C62" i="19"/>
  <c r="B62" i="19"/>
  <c r="C61" i="19"/>
  <c r="B61" i="19"/>
  <c r="B82" i="19" s="1"/>
  <c r="C60" i="19"/>
  <c r="B60" i="19"/>
  <c r="C59" i="19"/>
  <c r="B59" i="19"/>
  <c r="C58" i="19"/>
  <c r="B58" i="19"/>
  <c r="C57" i="19"/>
  <c r="B57" i="19"/>
  <c r="C56" i="19"/>
  <c r="B56" i="19"/>
  <c r="C55" i="19"/>
  <c r="B55" i="19"/>
  <c r="C54" i="19"/>
  <c r="C86" i="19" s="1"/>
  <c r="C85" i="19" s="1"/>
  <c r="B54" i="19"/>
  <c r="B83" i="19" s="1"/>
  <c r="Q53" i="19"/>
  <c r="P53" i="19"/>
  <c r="O53" i="19"/>
  <c r="N53" i="19"/>
  <c r="M53" i="19"/>
  <c r="L53" i="19"/>
  <c r="K53" i="19"/>
  <c r="J53" i="19"/>
  <c r="I53" i="19"/>
  <c r="H53" i="19"/>
  <c r="G53" i="19"/>
  <c r="F53" i="19"/>
  <c r="B50" i="19"/>
  <c r="Q43" i="19"/>
  <c r="P43" i="19"/>
  <c r="O43" i="19"/>
  <c r="N43" i="19"/>
  <c r="M43" i="19"/>
  <c r="L43" i="19"/>
  <c r="K43" i="19"/>
  <c r="J43" i="19"/>
  <c r="J42" i="19" s="1"/>
  <c r="I43" i="19"/>
  <c r="I42" i="19" s="1"/>
  <c r="H43" i="19"/>
  <c r="H42" i="19" s="1"/>
  <c r="G43" i="19"/>
  <c r="G42" i="19" s="1"/>
  <c r="F43" i="19"/>
  <c r="E43" i="19"/>
  <c r="D43" i="19"/>
  <c r="Q42" i="19"/>
  <c r="P42" i="19"/>
  <c r="O42" i="19"/>
  <c r="N42" i="19"/>
  <c r="M42" i="19"/>
  <c r="L42" i="19"/>
  <c r="K42" i="19"/>
  <c r="F42" i="19"/>
  <c r="E42" i="19"/>
  <c r="D42" i="19"/>
  <c r="Q40" i="19"/>
  <c r="Q39" i="19" s="1"/>
  <c r="P40" i="19"/>
  <c r="P39" i="19" s="1"/>
  <c r="O40" i="19"/>
  <c r="O39" i="19" s="1"/>
  <c r="N40" i="19"/>
  <c r="M40" i="19"/>
  <c r="L40" i="19"/>
  <c r="K40" i="19"/>
  <c r="J40" i="19"/>
  <c r="I40" i="19"/>
  <c r="H40" i="19"/>
  <c r="G40" i="19"/>
  <c r="F40" i="19"/>
  <c r="F39" i="19" s="1"/>
  <c r="E40" i="19"/>
  <c r="E39" i="19" s="1"/>
  <c r="D40" i="19"/>
  <c r="D39" i="19" s="1"/>
  <c r="N39" i="19"/>
  <c r="M39" i="19"/>
  <c r="L39" i="19"/>
  <c r="K39" i="19"/>
  <c r="J39" i="19"/>
  <c r="I39" i="19"/>
  <c r="H39" i="19"/>
  <c r="G39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C37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C36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C35" i="19"/>
  <c r="B35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C34" i="19"/>
  <c r="C31" i="19"/>
  <c r="B31" i="19"/>
  <c r="C30" i="19"/>
  <c r="B30" i="19"/>
  <c r="C29" i="19"/>
  <c r="B29" i="19"/>
  <c r="C28" i="19"/>
  <c r="B28" i="19"/>
  <c r="C27" i="19"/>
  <c r="B27" i="19"/>
  <c r="C26" i="19"/>
  <c r="B26" i="19"/>
  <c r="C25" i="19"/>
  <c r="B25" i="19"/>
  <c r="C24" i="19"/>
  <c r="B24" i="19"/>
  <c r="C23" i="19"/>
  <c r="B23" i="19"/>
  <c r="C22" i="19"/>
  <c r="B22" i="19"/>
  <c r="C21" i="19"/>
  <c r="B21" i="19"/>
  <c r="B43" i="19" s="1"/>
  <c r="B42" i="19" s="1"/>
  <c r="C20" i="19"/>
  <c r="C43" i="19" s="1"/>
  <c r="C42" i="19" s="1"/>
  <c r="B20" i="19"/>
  <c r="C19" i="19"/>
  <c r="B19" i="19"/>
  <c r="C18" i="19"/>
  <c r="B18" i="19"/>
  <c r="B34" i="19" s="1"/>
  <c r="C17" i="19"/>
  <c r="B17" i="19"/>
  <c r="C16" i="19"/>
  <c r="B16" i="19"/>
  <c r="C15" i="19"/>
  <c r="B15" i="19"/>
  <c r="B36" i="19" s="1"/>
  <c r="C14" i="19"/>
  <c r="B14" i="19"/>
  <c r="C13" i="19"/>
  <c r="B13" i="19"/>
  <c r="C12" i="19"/>
  <c r="B12" i="19"/>
  <c r="C11" i="19"/>
  <c r="B11" i="19"/>
  <c r="C10" i="19"/>
  <c r="B10" i="19"/>
  <c r="C9" i="19"/>
  <c r="B9" i="19"/>
  <c r="B37" i="19" s="1"/>
  <c r="C8" i="19"/>
  <c r="C40" i="19" s="1"/>
  <c r="C39" i="19" s="1"/>
  <c r="B8" i="19"/>
  <c r="B40" i="19" s="1"/>
  <c r="B39" i="19" s="1"/>
  <c r="Q6" i="19"/>
  <c r="B4" i="19"/>
  <c r="A1" i="19"/>
  <c r="E135" i="18"/>
  <c r="D135" i="18"/>
  <c r="E134" i="18"/>
  <c r="D134" i="18"/>
  <c r="E132" i="18"/>
  <c r="E131" i="18" s="1"/>
  <c r="D132" i="18"/>
  <c r="D131" i="18" s="1"/>
  <c r="K129" i="18"/>
  <c r="C129" i="18"/>
  <c r="C128" i="18"/>
  <c r="Q127" i="18"/>
  <c r="P127" i="18"/>
  <c r="O127" i="18"/>
  <c r="N127" i="18"/>
  <c r="I127" i="18"/>
  <c r="G127" i="18"/>
  <c r="F127" i="18"/>
  <c r="C127" i="18"/>
  <c r="Q126" i="18"/>
  <c r="P126" i="18"/>
  <c r="C126" i="18"/>
  <c r="Q123" i="18"/>
  <c r="P123" i="18"/>
  <c r="O123" i="18"/>
  <c r="N123" i="18"/>
  <c r="M123" i="18"/>
  <c r="L123" i="18"/>
  <c r="K123" i="18"/>
  <c r="J123" i="18"/>
  <c r="I123" i="18"/>
  <c r="H123" i="18"/>
  <c r="G123" i="18"/>
  <c r="F123" i="18"/>
  <c r="B123" i="18" s="1"/>
  <c r="C123" i="18"/>
  <c r="Q122" i="18"/>
  <c r="P122" i="18"/>
  <c r="O122" i="18"/>
  <c r="N122" i="18"/>
  <c r="M122" i="18"/>
  <c r="L122" i="18"/>
  <c r="K122" i="18"/>
  <c r="J122" i="18"/>
  <c r="I122" i="18"/>
  <c r="H122" i="18"/>
  <c r="B122" i="18" s="1"/>
  <c r="G122" i="18"/>
  <c r="F122" i="18"/>
  <c r="C122" i="18"/>
  <c r="Q121" i="18"/>
  <c r="P121" i="18"/>
  <c r="O121" i="18"/>
  <c r="N121" i="18"/>
  <c r="M121" i="18"/>
  <c r="L121" i="18"/>
  <c r="K121" i="18"/>
  <c r="J121" i="18"/>
  <c r="I121" i="18"/>
  <c r="H121" i="18"/>
  <c r="G121" i="18"/>
  <c r="F121" i="18"/>
  <c r="B121" i="18" s="1"/>
  <c r="C121" i="18"/>
  <c r="Q120" i="18"/>
  <c r="P120" i="18"/>
  <c r="O120" i="18"/>
  <c r="N120" i="18"/>
  <c r="M120" i="18"/>
  <c r="L120" i="18"/>
  <c r="B120" i="18" s="1"/>
  <c r="K120" i="18"/>
  <c r="J120" i="18"/>
  <c r="I120" i="18"/>
  <c r="H120" i="18"/>
  <c r="G120" i="18"/>
  <c r="F120" i="18"/>
  <c r="C120" i="18"/>
  <c r="Q119" i="18"/>
  <c r="P119" i="18"/>
  <c r="O119" i="18"/>
  <c r="N119" i="18"/>
  <c r="B119" i="18" s="1"/>
  <c r="M119" i="18"/>
  <c r="L119" i="18"/>
  <c r="K119" i="18"/>
  <c r="J119" i="18"/>
  <c r="I119" i="18"/>
  <c r="H119" i="18"/>
  <c r="G119" i="18"/>
  <c r="F119" i="18"/>
  <c r="C119" i="18"/>
  <c r="Q118" i="18"/>
  <c r="P118" i="18"/>
  <c r="O118" i="18"/>
  <c r="N118" i="18"/>
  <c r="M118" i="18"/>
  <c r="L118" i="18"/>
  <c r="K118" i="18"/>
  <c r="J118" i="18"/>
  <c r="I118" i="18"/>
  <c r="H118" i="18"/>
  <c r="G118" i="18"/>
  <c r="F118" i="18"/>
  <c r="C118" i="18"/>
  <c r="B118" i="18"/>
  <c r="Q117" i="18"/>
  <c r="P117" i="18"/>
  <c r="O117" i="18"/>
  <c r="N117" i="18"/>
  <c r="M117" i="18"/>
  <c r="L117" i="18"/>
  <c r="K117" i="18"/>
  <c r="J117" i="18"/>
  <c r="I117" i="18"/>
  <c r="H117" i="18"/>
  <c r="G117" i="18"/>
  <c r="G135" i="18" s="1"/>
  <c r="G134" i="18" s="1"/>
  <c r="F117" i="18"/>
  <c r="F135" i="18" s="1"/>
  <c r="F134" i="18" s="1"/>
  <c r="C117" i="18"/>
  <c r="Q116" i="18"/>
  <c r="P116" i="18"/>
  <c r="O116" i="18"/>
  <c r="N116" i="18"/>
  <c r="M116" i="18"/>
  <c r="L116" i="18"/>
  <c r="K116" i="18"/>
  <c r="J116" i="18"/>
  <c r="I116" i="18"/>
  <c r="I135" i="18" s="1"/>
  <c r="I134" i="18" s="1"/>
  <c r="H116" i="18"/>
  <c r="B116" i="18" s="1"/>
  <c r="G116" i="18"/>
  <c r="F116" i="18"/>
  <c r="C116" i="18"/>
  <c r="Q115" i="18"/>
  <c r="P115" i="18"/>
  <c r="O115" i="18"/>
  <c r="N115" i="18"/>
  <c r="M115" i="18"/>
  <c r="L115" i="18"/>
  <c r="K115" i="18"/>
  <c r="K135" i="18" s="1"/>
  <c r="K134" i="18" s="1"/>
  <c r="J115" i="18"/>
  <c r="J127" i="18" s="1"/>
  <c r="I115" i="18"/>
  <c r="H115" i="18"/>
  <c r="G115" i="18"/>
  <c r="F115" i="18"/>
  <c r="B115" i="18" s="1"/>
  <c r="C115" i="18"/>
  <c r="Q114" i="18"/>
  <c r="P114" i="18"/>
  <c r="O114" i="18"/>
  <c r="N114" i="18"/>
  <c r="M114" i="18"/>
  <c r="M127" i="18" s="1"/>
  <c r="L114" i="18"/>
  <c r="L127" i="18" s="1"/>
  <c r="K114" i="18"/>
  <c r="K127" i="18" s="1"/>
  <c r="J114" i="18"/>
  <c r="I114" i="18"/>
  <c r="H114" i="18"/>
  <c r="H127" i="18" s="1"/>
  <c r="G114" i="18"/>
  <c r="F114" i="18"/>
  <c r="C114" i="18"/>
  <c r="Q113" i="18"/>
  <c r="P113" i="18"/>
  <c r="O113" i="18"/>
  <c r="N113" i="18"/>
  <c r="B113" i="18" s="1"/>
  <c r="M113" i="18"/>
  <c r="L113" i="18"/>
  <c r="K113" i="18"/>
  <c r="J113" i="18"/>
  <c r="I113" i="18"/>
  <c r="H113" i="18"/>
  <c r="G113" i="18"/>
  <c r="F113" i="18"/>
  <c r="C113" i="18"/>
  <c r="Q112" i="18"/>
  <c r="Q135" i="18" s="1"/>
  <c r="Q134" i="18" s="1"/>
  <c r="P112" i="18"/>
  <c r="P135" i="18" s="1"/>
  <c r="P134" i="18" s="1"/>
  <c r="O112" i="18"/>
  <c r="O135" i="18" s="1"/>
  <c r="O134" i="18" s="1"/>
  <c r="N112" i="18"/>
  <c r="M112" i="18"/>
  <c r="M135" i="18" s="1"/>
  <c r="M134" i="18" s="1"/>
  <c r="L112" i="18"/>
  <c r="L135" i="18" s="1"/>
  <c r="L134" i="18" s="1"/>
  <c r="K112" i="18"/>
  <c r="J112" i="18"/>
  <c r="I112" i="18"/>
  <c r="H112" i="18"/>
  <c r="G112" i="18"/>
  <c r="F112" i="18"/>
  <c r="C112" i="18"/>
  <c r="C135" i="18" s="1"/>
  <c r="C134" i="18" s="1"/>
  <c r="B112" i="18"/>
  <c r="Q111" i="18"/>
  <c r="P111" i="18"/>
  <c r="O111" i="18"/>
  <c r="N111" i="18"/>
  <c r="M111" i="18"/>
  <c r="L111" i="18"/>
  <c r="K111" i="18"/>
  <c r="J111" i="18"/>
  <c r="I111" i="18"/>
  <c r="H111" i="18"/>
  <c r="G111" i="18"/>
  <c r="G126" i="18" s="1"/>
  <c r="F111" i="18"/>
  <c r="F126" i="18" s="1"/>
  <c r="C111" i="18"/>
  <c r="Q110" i="18"/>
  <c r="P110" i="18"/>
  <c r="O110" i="18"/>
  <c r="O126" i="18" s="1"/>
  <c r="N110" i="18"/>
  <c r="N126" i="18" s="1"/>
  <c r="M110" i="18"/>
  <c r="M126" i="18" s="1"/>
  <c r="L110" i="18"/>
  <c r="L126" i="18" s="1"/>
  <c r="K110" i="18"/>
  <c r="K126" i="18" s="1"/>
  <c r="J110" i="18"/>
  <c r="J126" i="18" s="1"/>
  <c r="I110" i="18"/>
  <c r="I126" i="18" s="1"/>
  <c r="H110" i="18"/>
  <c r="B110" i="18" s="1"/>
  <c r="G110" i="18"/>
  <c r="F110" i="18"/>
  <c r="C110" i="18"/>
  <c r="Q109" i="18"/>
  <c r="P109" i="18"/>
  <c r="O109" i="18"/>
  <c r="N109" i="18"/>
  <c r="M109" i="18"/>
  <c r="L109" i="18"/>
  <c r="K109" i="18"/>
  <c r="J109" i="18"/>
  <c r="I109" i="18"/>
  <c r="H109" i="18"/>
  <c r="G109" i="18"/>
  <c r="F109" i="18"/>
  <c r="B109" i="18" s="1"/>
  <c r="C109" i="18"/>
  <c r="Q108" i="18"/>
  <c r="P108" i="18"/>
  <c r="O108" i="18"/>
  <c r="N108" i="18"/>
  <c r="M108" i="18"/>
  <c r="M128" i="18" s="1"/>
  <c r="L108" i="18"/>
  <c r="B108" i="18" s="1"/>
  <c r="K108" i="18"/>
  <c r="J108" i="18"/>
  <c r="I108" i="18"/>
  <c r="H108" i="18"/>
  <c r="H128" i="18" s="1"/>
  <c r="G108" i="18"/>
  <c r="F108" i="18"/>
  <c r="C108" i="18"/>
  <c r="Q107" i="18"/>
  <c r="Q128" i="18" s="1"/>
  <c r="P107" i="18"/>
  <c r="P128" i="18" s="1"/>
  <c r="O107" i="18"/>
  <c r="O128" i="18" s="1"/>
  <c r="N107" i="18"/>
  <c r="N128" i="18" s="1"/>
  <c r="M107" i="18"/>
  <c r="L107" i="18"/>
  <c r="K107" i="18"/>
  <c r="K128" i="18" s="1"/>
  <c r="J107" i="18"/>
  <c r="J128" i="18" s="1"/>
  <c r="I107" i="18"/>
  <c r="I128" i="18" s="1"/>
  <c r="H107" i="18"/>
  <c r="G107" i="18"/>
  <c r="G128" i="18" s="1"/>
  <c r="F107" i="18"/>
  <c r="F128" i="18" s="1"/>
  <c r="C107" i="18"/>
  <c r="Q106" i="18"/>
  <c r="P106" i="18"/>
  <c r="O106" i="18"/>
  <c r="N106" i="18"/>
  <c r="M106" i="18"/>
  <c r="L106" i="18"/>
  <c r="K106" i="18"/>
  <c r="J106" i="18"/>
  <c r="I106" i="18"/>
  <c r="H106" i="18"/>
  <c r="G106" i="18"/>
  <c r="F106" i="18"/>
  <c r="C106" i="18"/>
  <c r="B106" i="18"/>
  <c r="Q105" i="18"/>
  <c r="P105" i="18"/>
  <c r="O105" i="18"/>
  <c r="N105" i="18"/>
  <c r="M105" i="18"/>
  <c r="L105" i="18"/>
  <c r="K105" i="18"/>
  <c r="J105" i="18"/>
  <c r="I105" i="18"/>
  <c r="H105" i="18"/>
  <c r="G105" i="18"/>
  <c r="F105" i="18"/>
  <c r="B105" i="18" s="1"/>
  <c r="C105" i="18"/>
  <c r="Q104" i="18"/>
  <c r="P104" i="18"/>
  <c r="O104" i="18"/>
  <c r="N104" i="18"/>
  <c r="M104" i="18"/>
  <c r="L104" i="18"/>
  <c r="K104" i="18"/>
  <c r="J104" i="18"/>
  <c r="I104" i="18"/>
  <c r="H104" i="18"/>
  <c r="B104" i="18" s="1"/>
  <c r="G104" i="18"/>
  <c r="F104" i="18"/>
  <c r="C104" i="18"/>
  <c r="Q103" i="18"/>
  <c r="P103" i="18"/>
  <c r="O103" i="18"/>
  <c r="N103" i="18"/>
  <c r="M103" i="18"/>
  <c r="L103" i="18"/>
  <c r="K103" i="18"/>
  <c r="J103" i="18"/>
  <c r="J129" i="18" s="1"/>
  <c r="I103" i="18"/>
  <c r="H103" i="18"/>
  <c r="G103" i="18"/>
  <c r="F103" i="18"/>
  <c r="B103" i="18" s="1"/>
  <c r="C103" i="18"/>
  <c r="Q102" i="18"/>
  <c r="P102" i="18"/>
  <c r="O102" i="18"/>
  <c r="N102" i="18"/>
  <c r="M102" i="18"/>
  <c r="M129" i="18" s="1"/>
  <c r="L102" i="18"/>
  <c r="B102" i="18" s="1"/>
  <c r="K102" i="18"/>
  <c r="J102" i="18"/>
  <c r="I102" i="18"/>
  <c r="H102" i="18"/>
  <c r="G102" i="18"/>
  <c r="F102" i="18"/>
  <c r="C102" i="18"/>
  <c r="Q101" i="18"/>
  <c r="P101" i="18"/>
  <c r="O101" i="18"/>
  <c r="O129" i="18" s="1"/>
  <c r="N101" i="18"/>
  <c r="N129" i="18" s="1"/>
  <c r="M101" i="18"/>
  <c r="L101" i="18"/>
  <c r="K101" i="18"/>
  <c r="J101" i="18"/>
  <c r="J132" i="18" s="1"/>
  <c r="J131" i="18" s="1"/>
  <c r="I101" i="18"/>
  <c r="H101" i="18"/>
  <c r="G101" i="18"/>
  <c r="F101" i="18"/>
  <c r="C101" i="18"/>
  <c r="Q100" i="18"/>
  <c r="Q132" i="18" s="1"/>
  <c r="Q131" i="18" s="1"/>
  <c r="P100" i="18"/>
  <c r="P132" i="18" s="1"/>
  <c r="P131" i="18" s="1"/>
  <c r="O100" i="18"/>
  <c r="N100" i="18"/>
  <c r="M100" i="18"/>
  <c r="M132" i="18" s="1"/>
  <c r="M131" i="18" s="1"/>
  <c r="L100" i="18"/>
  <c r="L132" i="18" s="1"/>
  <c r="L131" i="18" s="1"/>
  <c r="K100" i="18"/>
  <c r="K132" i="18" s="1"/>
  <c r="K131" i="18" s="1"/>
  <c r="J100" i="18"/>
  <c r="I100" i="18"/>
  <c r="I129" i="18" s="1"/>
  <c r="H100" i="18"/>
  <c r="H129" i="18" s="1"/>
  <c r="G100" i="18"/>
  <c r="G132" i="18" s="1"/>
  <c r="G131" i="18" s="1"/>
  <c r="F100" i="18"/>
  <c r="F132" i="18" s="1"/>
  <c r="F131" i="18" s="1"/>
  <c r="C100" i="18"/>
  <c r="C132" i="18" s="1"/>
  <c r="C131" i="18" s="1"/>
  <c r="B100" i="18"/>
  <c r="Q99" i="18"/>
  <c r="P99" i="18"/>
  <c r="O99" i="18"/>
  <c r="N99" i="18"/>
  <c r="M99" i="18"/>
  <c r="L99" i="18"/>
  <c r="K99" i="18"/>
  <c r="J99" i="18"/>
  <c r="I99" i="18"/>
  <c r="H99" i="18"/>
  <c r="G99" i="18"/>
  <c r="F99" i="18"/>
  <c r="Q89" i="18"/>
  <c r="P89" i="18"/>
  <c r="O89" i="18"/>
  <c r="N89" i="18"/>
  <c r="M89" i="18"/>
  <c r="L89" i="18"/>
  <c r="K89" i="18"/>
  <c r="J89" i="18"/>
  <c r="I89" i="18"/>
  <c r="I88" i="18" s="1"/>
  <c r="H89" i="18"/>
  <c r="H88" i="18" s="1"/>
  <c r="G89" i="18"/>
  <c r="G88" i="18" s="1"/>
  <c r="F89" i="18"/>
  <c r="F88" i="18" s="1"/>
  <c r="E89" i="18"/>
  <c r="D89" i="18"/>
  <c r="Q88" i="18"/>
  <c r="P88" i="18"/>
  <c r="O88" i="18"/>
  <c r="N88" i="18"/>
  <c r="M88" i="18"/>
  <c r="L88" i="18"/>
  <c r="K88" i="18"/>
  <c r="J88" i="18"/>
  <c r="E88" i="18"/>
  <c r="D88" i="18"/>
  <c r="Q86" i="18"/>
  <c r="Q85" i="18" s="1"/>
  <c r="P86" i="18"/>
  <c r="P85" i="18" s="1"/>
  <c r="O86" i="18"/>
  <c r="O85" i="18" s="1"/>
  <c r="N86" i="18"/>
  <c r="N85" i="18" s="1"/>
  <c r="M86" i="18"/>
  <c r="L86" i="18"/>
  <c r="K86" i="18"/>
  <c r="J86" i="18"/>
  <c r="I86" i="18"/>
  <c r="H86" i="18"/>
  <c r="G86" i="18"/>
  <c r="F86" i="18"/>
  <c r="E86" i="18"/>
  <c r="E85" i="18" s="1"/>
  <c r="D86" i="18"/>
  <c r="D85" i="18" s="1"/>
  <c r="M85" i="18"/>
  <c r="L85" i="18"/>
  <c r="K85" i="18"/>
  <c r="J85" i="18"/>
  <c r="I85" i="18"/>
  <c r="H85" i="18"/>
  <c r="G85" i="18"/>
  <c r="F85" i="18"/>
  <c r="Q83" i="18"/>
  <c r="P83" i="18"/>
  <c r="O83" i="18"/>
  <c r="N83" i="18"/>
  <c r="M83" i="18"/>
  <c r="L83" i="18"/>
  <c r="K83" i="18"/>
  <c r="J83" i="18"/>
  <c r="I83" i="18"/>
  <c r="H83" i="18"/>
  <c r="G83" i="18"/>
  <c r="F83" i="18"/>
  <c r="C83" i="18"/>
  <c r="Q82" i="18"/>
  <c r="P82" i="18"/>
  <c r="O82" i="18"/>
  <c r="N82" i="18"/>
  <c r="M82" i="18"/>
  <c r="L82" i="18"/>
  <c r="K82" i="18"/>
  <c r="J82" i="18"/>
  <c r="I82" i="18"/>
  <c r="H82" i="18"/>
  <c r="G82" i="18"/>
  <c r="F82" i="18"/>
  <c r="C82" i="18"/>
  <c r="Q81" i="18"/>
  <c r="P81" i="18"/>
  <c r="O81" i="18"/>
  <c r="N81" i="18"/>
  <c r="M81" i="18"/>
  <c r="L81" i="18"/>
  <c r="K81" i="18"/>
  <c r="J81" i="18"/>
  <c r="I81" i="18"/>
  <c r="H81" i="18"/>
  <c r="G81" i="18"/>
  <c r="F81" i="18"/>
  <c r="C81" i="18"/>
  <c r="B81" i="18"/>
  <c r="Q80" i="18"/>
  <c r="P80" i="18"/>
  <c r="O80" i="18"/>
  <c r="N80" i="18"/>
  <c r="M80" i="18"/>
  <c r="L80" i="18"/>
  <c r="K80" i="18"/>
  <c r="J80" i="18"/>
  <c r="I80" i="18"/>
  <c r="H80" i="18"/>
  <c r="G80" i="18"/>
  <c r="F80" i="18"/>
  <c r="C80" i="18"/>
  <c r="B80" i="18"/>
  <c r="C77" i="18"/>
  <c r="B77" i="18"/>
  <c r="C76" i="18"/>
  <c r="B76" i="18"/>
  <c r="C75" i="18"/>
  <c r="B75" i="18"/>
  <c r="C74" i="18"/>
  <c r="B74" i="18"/>
  <c r="C73" i="18"/>
  <c r="B73" i="18"/>
  <c r="C72" i="18"/>
  <c r="B72" i="18"/>
  <c r="C71" i="18"/>
  <c r="B71" i="18"/>
  <c r="C70" i="18"/>
  <c r="B70" i="18"/>
  <c r="C69" i="18"/>
  <c r="B69" i="18"/>
  <c r="C68" i="18"/>
  <c r="B68" i="18"/>
  <c r="C67" i="18"/>
  <c r="B67" i="18"/>
  <c r="C66" i="18"/>
  <c r="C89" i="18" s="1"/>
  <c r="C88" i="18" s="1"/>
  <c r="B66" i="18"/>
  <c r="B89" i="18" s="1"/>
  <c r="B88" i="18" s="1"/>
  <c r="C65" i="18"/>
  <c r="B65" i="18"/>
  <c r="C64" i="18"/>
  <c r="B64" i="18"/>
  <c r="C63" i="18"/>
  <c r="B63" i="18"/>
  <c r="C62" i="18"/>
  <c r="B62" i="18"/>
  <c r="C61" i="18"/>
  <c r="B61" i="18"/>
  <c r="B82" i="18" s="1"/>
  <c r="C60" i="18"/>
  <c r="B60" i="18"/>
  <c r="C59" i="18"/>
  <c r="B59" i="18"/>
  <c r="C58" i="18"/>
  <c r="B58" i="18"/>
  <c r="C57" i="18"/>
  <c r="B57" i="18"/>
  <c r="C56" i="18"/>
  <c r="B56" i="18"/>
  <c r="C55" i="18"/>
  <c r="B55" i="18"/>
  <c r="C54" i="18"/>
  <c r="C86" i="18" s="1"/>
  <c r="C85" i="18" s="1"/>
  <c r="B54" i="18"/>
  <c r="B86" i="18" s="1"/>
  <c r="B85" i="18" s="1"/>
  <c r="Q53" i="18"/>
  <c r="P53" i="18"/>
  <c r="O53" i="18"/>
  <c r="N53" i="18"/>
  <c r="M53" i="18"/>
  <c r="L53" i="18"/>
  <c r="K53" i="18"/>
  <c r="J53" i="18"/>
  <c r="I53" i="18"/>
  <c r="H53" i="18"/>
  <c r="G53" i="18"/>
  <c r="F53" i="18"/>
  <c r="B50" i="18"/>
  <c r="Q43" i="18"/>
  <c r="P43" i="18"/>
  <c r="O43" i="18"/>
  <c r="N43" i="18"/>
  <c r="M43" i="18"/>
  <c r="L43" i="18"/>
  <c r="K43" i="18"/>
  <c r="J43" i="18"/>
  <c r="J42" i="18" s="1"/>
  <c r="I43" i="18"/>
  <c r="I42" i="18" s="1"/>
  <c r="H43" i="18"/>
  <c r="H42" i="18" s="1"/>
  <c r="G43" i="18"/>
  <c r="G42" i="18" s="1"/>
  <c r="F43" i="18"/>
  <c r="E43" i="18"/>
  <c r="D43" i="18"/>
  <c r="Q42" i="18"/>
  <c r="P42" i="18"/>
  <c r="O42" i="18"/>
  <c r="N42" i="18"/>
  <c r="M42" i="18"/>
  <c r="L42" i="18"/>
  <c r="K42" i="18"/>
  <c r="F42" i="18"/>
  <c r="E42" i="18"/>
  <c r="D42" i="18"/>
  <c r="Q40" i="18"/>
  <c r="Q39" i="18" s="1"/>
  <c r="P40" i="18"/>
  <c r="P39" i="18" s="1"/>
  <c r="O40" i="18"/>
  <c r="O39" i="18" s="1"/>
  <c r="N40" i="18"/>
  <c r="M40" i="18"/>
  <c r="L40" i="18"/>
  <c r="K40" i="18"/>
  <c r="J40" i="18"/>
  <c r="I40" i="18"/>
  <c r="H40" i="18"/>
  <c r="G40" i="18"/>
  <c r="F40" i="18"/>
  <c r="F39" i="18" s="1"/>
  <c r="E40" i="18"/>
  <c r="E39" i="18" s="1"/>
  <c r="D40" i="18"/>
  <c r="D39" i="18" s="1"/>
  <c r="N39" i="18"/>
  <c r="M39" i="18"/>
  <c r="L39" i="18"/>
  <c r="K39" i="18"/>
  <c r="J39" i="18"/>
  <c r="I39" i="18"/>
  <c r="H39" i="18"/>
  <c r="G39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C37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C36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C35" i="18"/>
  <c r="B35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C34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C23" i="18"/>
  <c r="B23" i="18"/>
  <c r="C22" i="18"/>
  <c r="B22" i="18"/>
  <c r="C21" i="18"/>
  <c r="B21" i="18"/>
  <c r="B43" i="18" s="1"/>
  <c r="B42" i="18" s="1"/>
  <c r="C20" i="18"/>
  <c r="C43" i="18" s="1"/>
  <c r="C42" i="18" s="1"/>
  <c r="B20" i="18"/>
  <c r="C19" i="18"/>
  <c r="B19" i="18"/>
  <c r="C18" i="18"/>
  <c r="B18" i="18"/>
  <c r="B34" i="18" s="1"/>
  <c r="C17" i="18"/>
  <c r="B17" i="18"/>
  <c r="C16" i="18"/>
  <c r="B16" i="18"/>
  <c r="C15" i="18"/>
  <c r="B15" i="18"/>
  <c r="B36" i="18" s="1"/>
  <c r="C14" i="18"/>
  <c r="B14" i="18"/>
  <c r="C13" i="18"/>
  <c r="B13" i="18"/>
  <c r="C12" i="18"/>
  <c r="B12" i="18"/>
  <c r="C11" i="18"/>
  <c r="B11" i="18"/>
  <c r="C10" i="18"/>
  <c r="B10" i="18"/>
  <c r="C9" i="18"/>
  <c r="B9" i="18"/>
  <c r="B37" i="18" s="1"/>
  <c r="C8" i="18"/>
  <c r="C40" i="18" s="1"/>
  <c r="C39" i="18" s="1"/>
  <c r="B8" i="18"/>
  <c r="B40" i="18" s="1"/>
  <c r="B39" i="18" s="1"/>
  <c r="Q6" i="18"/>
  <c r="B4" i="18"/>
  <c r="A1" i="18"/>
  <c r="E135" i="17"/>
  <c r="D135" i="17"/>
  <c r="E134" i="17"/>
  <c r="D134" i="17"/>
  <c r="E132" i="17"/>
  <c r="E131" i="17" s="1"/>
  <c r="D132" i="17"/>
  <c r="D131" i="17" s="1"/>
  <c r="C132" i="17"/>
  <c r="C131" i="17" s="1"/>
  <c r="C129" i="17"/>
  <c r="C128" i="17"/>
  <c r="Q127" i="17"/>
  <c r="P127" i="17"/>
  <c r="O127" i="17"/>
  <c r="N127" i="17"/>
  <c r="I127" i="17"/>
  <c r="G127" i="17"/>
  <c r="F127" i="17"/>
  <c r="C127" i="17"/>
  <c r="Q126" i="17"/>
  <c r="P126" i="17"/>
  <c r="C126" i="17"/>
  <c r="Q123" i="17"/>
  <c r="P123" i="17"/>
  <c r="O123" i="17"/>
  <c r="N123" i="17"/>
  <c r="M123" i="17"/>
  <c r="L123" i="17"/>
  <c r="K123" i="17"/>
  <c r="J123" i="17"/>
  <c r="I123" i="17"/>
  <c r="H123" i="17"/>
  <c r="G123" i="17"/>
  <c r="F123" i="17"/>
  <c r="B123" i="17" s="1"/>
  <c r="C123" i="17"/>
  <c r="Q122" i="17"/>
  <c r="P122" i="17"/>
  <c r="O122" i="17"/>
  <c r="N122" i="17"/>
  <c r="M122" i="17"/>
  <c r="L122" i="17"/>
  <c r="K122" i="17"/>
  <c r="J122" i="17"/>
  <c r="I122" i="17"/>
  <c r="H122" i="17"/>
  <c r="B122" i="17" s="1"/>
  <c r="G122" i="17"/>
  <c r="F122" i="17"/>
  <c r="C122" i="17"/>
  <c r="Q121" i="17"/>
  <c r="P121" i="17"/>
  <c r="O121" i="17"/>
  <c r="N121" i="17"/>
  <c r="M121" i="17"/>
  <c r="L121" i="17"/>
  <c r="K121" i="17"/>
  <c r="J121" i="17"/>
  <c r="I121" i="17"/>
  <c r="H121" i="17"/>
  <c r="G121" i="17"/>
  <c r="F121" i="17"/>
  <c r="B121" i="17" s="1"/>
  <c r="C121" i="17"/>
  <c r="Q120" i="17"/>
  <c r="P120" i="17"/>
  <c r="O120" i="17"/>
  <c r="N120" i="17"/>
  <c r="M120" i="17"/>
  <c r="L120" i="17"/>
  <c r="B120" i="17" s="1"/>
  <c r="K120" i="17"/>
  <c r="J120" i="17"/>
  <c r="I120" i="17"/>
  <c r="H120" i="17"/>
  <c r="G120" i="17"/>
  <c r="F120" i="17"/>
  <c r="C120" i="17"/>
  <c r="Q119" i="17"/>
  <c r="P119" i="17"/>
  <c r="O119" i="17"/>
  <c r="N119" i="17"/>
  <c r="B119" i="17" s="1"/>
  <c r="M119" i="17"/>
  <c r="L119" i="17"/>
  <c r="K119" i="17"/>
  <c r="J119" i="17"/>
  <c r="I119" i="17"/>
  <c r="H119" i="17"/>
  <c r="G119" i="17"/>
  <c r="F119" i="17"/>
  <c r="C119" i="17"/>
  <c r="Q118" i="17"/>
  <c r="P118" i="17"/>
  <c r="O118" i="17"/>
  <c r="N118" i="17"/>
  <c r="M118" i="17"/>
  <c r="L118" i="17"/>
  <c r="K118" i="17"/>
  <c r="J118" i="17"/>
  <c r="I118" i="17"/>
  <c r="H118" i="17"/>
  <c r="G118" i="17"/>
  <c r="F118" i="17"/>
  <c r="C118" i="17"/>
  <c r="B118" i="17"/>
  <c r="Q117" i="17"/>
  <c r="P117" i="17"/>
  <c r="O117" i="17"/>
  <c r="N117" i="17"/>
  <c r="M117" i="17"/>
  <c r="L117" i="17"/>
  <c r="K117" i="17"/>
  <c r="J117" i="17"/>
  <c r="I117" i="17"/>
  <c r="H117" i="17"/>
  <c r="G117" i="17"/>
  <c r="G135" i="17" s="1"/>
  <c r="G134" i="17" s="1"/>
  <c r="F117" i="17"/>
  <c r="B117" i="17" s="1"/>
  <c r="C117" i="17"/>
  <c r="Q116" i="17"/>
  <c r="P116" i="17"/>
  <c r="O116" i="17"/>
  <c r="N116" i="17"/>
  <c r="M116" i="17"/>
  <c r="L116" i="17"/>
  <c r="K116" i="17"/>
  <c r="J116" i="17"/>
  <c r="I116" i="17"/>
  <c r="I135" i="17" s="1"/>
  <c r="I134" i="17" s="1"/>
  <c r="H116" i="17"/>
  <c r="H135" i="17" s="1"/>
  <c r="H134" i="17" s="1"/>
  <c r="G116" i="17"/>
  <c r="F116" i="17"/>
  <c r="C116" i="17"/>
  <c r="Q115" i="17"/>
  <c r="P115" i="17"/>
  <c r="O115" i="17"/>
  <c r="N115" i="17"/>
  <c r="M115" i="17"/>
  <c r="L115" i="17"/>
  <c r="K115" i="17"/>
  <c r="K135" i="17" s="1"/>
  <c r="K134" i="17" s="1"/>
  <c r="J115" i="17"/>
  <c r="J127" i="17" s="1"/>
  <c r="I115" i="17"/>
  <c r="H115" i="17"/>
  <c r="G115" i="17"/>
  <c r="F115" i="17"/>
  <c r="B115" i="17" s="1"/>
  <c r="C115" i="17"/>
  <c r="Q114" i="17"/>
  <c r="P114" i="17"/>
  <c r="O114" i="17"/>
  <c r="N114" i="17"/>
  <c r="M114" i="17"/>
  <c r="M127" i="17" s="1"/>
  <c r="L114" i="17"/>
  <c r="L127" i="17" s="1"/>
  <c r="K114" i="17"/>
  <c r="K127" i="17" s="1"/>
  <c r="J114" i="17"/>
  <c r="I114" i="17"/>
  <c r="H114" i="17"/>
  <c r="H127" i="17" s="1"/>
  <c r="G114" i="17"/>
  <c r="F114" i="17"/>
  <c r="C114" i="17"/>
  <c r="Q113" i="17"/>
  <c r="P113" i="17"/>
  <c r="O113" i="17"/>
  <c r="N113" i="17"/>
  <c r="N135" i="17" s="1"/>
  <c r="N134" i="17" s="1"/>
  <c r="M113" i="17"/>
  <c r="L113" i="17"/>
  <c r="K113" i="17"/>
  <c r="J113" i="17"/>
  <c r="I113" i="17"/>
  <c r="H113" i="17"/>
  <c r="G113" i="17"/>
  <c r="F113" i="17"/>
  <c r="C113" i="17"/>
  <c r="Q112" i="17"/>
  <c r="Q135" i="17" s="1"/>
  <c r="Q134" i="17" s="1"/>
  <c r="P112" i="17"/>
  <c r="P135" i="17" s="1"/>
  <c r="P134" i="17" s="1"/>
  <c r="O112" i="17"/>
  <c r="O135" i="17" s="1"/>
  <c r="O134" i="17" s="1"/>
  <c r="N112" i="17"/>
  <c r="M112" i="17"/>
  <c r="M135" i="17" s="1"/>
  <c r="M134" i="17" s="1"/>
  <c r="L112" i="17"/>
  <c r="L135" i="17" s="1"/>
  <c r="L134" i="17" s="1"/>
  <c r="K112" i="17"/>
  <c r="J112" i="17"/>
  <c r="I112" i="17"/>
  <c r="H112" i="17"/>
  <c r="G112" i="17"/>
  <c r="F112" i="17"/>
  <c r="C112" i="17"/>
  <c r="C135" i="17" s="1"/>
  <c r="C134" i="17" s="1"/>
  <c r="B112" i="17"/>
  <c r="Q111" i="17"/>
  <c r="P111" i="17"/>
  <c r="O111" i="17"/>
  <c r="N111" i="17"/>
  <c r="M111" i="17"/>
  <c r="L111" i="17"/>
  <c r="K111" i="17"/>
  <c r="J111" i="17"/>
  <c r="I111" i="17"/>
  <c r="H111" i="17"/>
  <c r="G111" i="17"/>
  <c r="G126" i="17" s="1"/>
  <c r="F111" i="17"/>
  <c r="B111" i="17" s="1"/>
  <c r="C111" i="17"/>
  <c r="Q110" i="17"/>
  <c r="P110" i="17"/>
  <c r="O110" i="17"/>
  <c r="O126" i="17" s="1"/>
  <c r="N110" i="17"/>
  <c r="N126" i="17" s="1"/>
  <c r="M110" i="17"/>
  <c r="M126" i="17" s="1"/>
  <c r="L110" i="17"/>
  <c r="L126" i="17" s="1"/>
  <c r="K110" i="17"/>
  <c r="K126" i="17" s="1"/>
  <c r="J110" i="17"/>
  <c r="J126" i="17" s="1"/>
  <c r="I110" i="17"/>
  <c r="I126" i="17" s="1"/>
  <c r="H110" i="17"/>
  <c r="B110" i="17" s="1"/>
  <c r="G110" i="17"/>
  <c r="F110" i="17"/>
  <c r="C110" i="17"/>
  <c r="Q109" i="17"/>
  <c r="P109" i="17"/>
  <c r="O109" i="17"/>
  <c r="N109" i="17"/>
  <c r="M109" i="17"/>
  <c r="L109" i="17"/>
  <c r="K109" i="17"/>
  <c r="J109" i="17"/>
  <c r="I109" i="17"/>
  <c r="H109" i="17"/>
  <c r="G109" i="17"/>
  <c r="F109" i="17"/>
  <c r="B109" i="17" s="1"/>
  <c r="C109" i="17"/>
  <c r="Q108" i="17"/>
  <c r="P108" i="17"/>
  <c r="O108" i="17"/>
  <c r="N108" i="17"/>
  <c r="M108" i="17"/>
  <c r="M128" i="17" s="1"/>
  <c r="L108" i="17"/>
  <c r="B108" i="17" s="1"/>
  <c r="K108" i="17"/>
  <c r="J108" i="17"/>
  <c r="I108" i="17"/>
  <c r="H108" i="17"/>
  <c r="H128" i="17" s="1"/>
  <c r="G108" i="17"/>
  <c r="F108" i="17"/>
  <c r="C108" i="17"/>
  <c r="Q107" i="17"/>
  <c r="Q128" i="17" s="1"/>
  <c r="P107" i="17"/>
  <c r="P128" i="17" s="1"/>
  <c r="O107" i="17"/>
  <c r="O128" i="17" s="1"/>
  <c r="N107" i="17"/>
  <c r="N128" i="17" s="1"/>
  <c r="M107" i="17"/>
  <c r="L107" i="17"/>
  <c r="K107" i="17"/>
  <c r="K128" i="17" s="1"/>
  <c r="J107" i="17"/>
  <c r="J128" i="17" s="1"/>
  <c r="I107" i="17"/>
  <c r="I128" i="17" s="1"/>
  <c r="H107" i="17"/>
  <c r="G107" i="17"/>
  <c r="G128" i="17" s="1"/>
  <c r="F107" i="17"/>
  <c r="F128" i="17" s="1"/>
  <c r="C107" i="17"/>
  <c r="Q106" i="17"/>
  <c r="P106" i="17"/>
  <c r="O106" i="17"/>
  <c r="N106" i="17"/>
  <c r="M106" i="17"/>
  <c r="L106" i="17"/>
  <c r="K106" i="17"/>
  <c r="J106" i="17"/>
  <c r="I106" i="17"/>
  <c r="H106" i="17"/>
  <c r="G106" i="17"/>
  <c r="F106" i="17"/>
  <c r="C106" i="17"/>
  <c r="B106" i="17"/>
  <c r="Q105" i="17"/>
  <c r="P105" i="17"/>
  <c r="O105" i="17"/>
  <c r="N105" i="17"/>
  <c r="M105" i="17"/>
  <c r="L105" i="17"/>
  <c r="K105" i="17"/>
  <c r="J105" i="17"/>
  <c r="I105" i="17"/>
  <c r="H105" i="17"/>
  <c r="G105" i="17"/>
  <c r="F105" i="17"/>
  <c r="B105" i="17" s="1"/>
  <c r="C105" i="17"/>
  <c r="Q104" i="17"/>
  <c r="P104" i="17"/>
  <c r="O104" i="17"/>
  <c r="N104" i="17"/>
  <c r="M104" i="17"/>
  <c r="L104" i="17"/>
  <c r="K104" i="17"/>
  <c r="J104" i="17"/>
  <c r="I104" i="17"/>
  <c r="H104" i="17"/>
  <c r="B104" i="17" s="1"/>
  <c r="G104" i="17"/>
  <c r="F104" i="17"/>
  <c r="C104" i="17"/>
  <c r="Q103" i="17"/>
  <c r="P103" i="17"/>
  <c r="O103" i="17"/>
  <c r="N103" i="17"/>
  <c r="M103" i="17"/>
  <c r="L103" i="17"/>
  <c r="K103" i="17"/>
  <c r="K129" i="17" s="1"/>
  <c r="J103" i="17"/>
  <c r="J129" i="17" s="1"/>
  <c r="I103" i="17"/>
  <c r="H103" i="17"/>
  <c r="G103" i="17"/>
  <c r="F103" i="17"/>
  <c r="B103" i="17" s="1"/>
  <c r="C103" i="17"/>
  <c r="Q102" i="17"/>
  <c r="P102" i="17"/>
  <c r="O102" i="17"/>
  <c r="N102" i="17"/>
  <c r="M102" i="17"/>
  <c r="M129" i="17" s="1"/>
  <c r="L102" i="17"/>
  <c r="B102" i="17" s="1"/>
  <c r="K102" i="17"/>
  <c r="J102" i="17"/>
  <c r="I102" i="17"/>
  <c r="H102" i="17"/>
  <c r="G102" i="17"/>
  <c r="F102" i="17"/>
  <c r="C102" i="17"/>
  <c r="Q101" i="17"/>
  <c r="P101" i="17"/>
  <c r="O101" i="17"/>
  <c r="O132" i="17" s="1"/>
  <c r="O131" i="17" s="1"/>
  <c r="N101" i="17"/>
  <c r="B101" i="17" s="1"/>
  <c r="M101" i="17"/>
  <c r="L101" i="17"/>
  <c r="K101" i="17"/>
  <c r="J101" i="17"/>
  <c r="J132" i="17" s="1"/>
  <c r="J131" i="17" s="1"/>
  <c r="I101" i="17"/>
  <c r="H101" i="17"/>
  <c r="G101" i="17"/>
  <c r="F101" i="17"/>
  <c r="C101" i="17"/>
  <c r="Q100" i="17"/>
  <c r="Q132" i="17" s="1"/>
  <c r="Q131" i="17" s="1"/>
  <c r="P100" i="17"/>
  <c r="P132" i="17" s="1"/>
  <c r="P131" i="17" s="1"/>
  <c r="O100" i="17"/>
  <c r="N100" i="17"/>
  <c r="M100" i="17"/>
  <c r="M132" i="17" s="1"/>
  <c r="M131" i="17" s="1"/>
  <c r="L100" i="17"/>
  <c r="L132" i="17" s="1"/>
  <c r="L131" i="17" s="1"/>
  <c r="K100" i="17"/>
  <c r="K132" i="17" s="1"/>
  <c r="K131" i="17" s="1"/>
  <c r="J100" i="17"/>
  <c r="I100" i="17"/>
  <c r="I129" i="17" s="1"/>
  <c r="H100" i="17"/>
  <c r="H129" i="17" s="1"/>
  <c r="G100" i="17"/>
  <c r="G132" i="17" s="1"/>
  <c r="G131" i="17" s="1"/>
  <c r="F100" i="17"/>
  <c r="F129" i="17" s="1"/>
  <c r="C100" i="17"/>
  <c r="B100" i="17"/>
  <c r="Q99" i="17"/>
  <c r="P99" i="17"/>
  <c r="O99" i="17"/>
  <c r="N99" i="17"/>
  <c r="M99" i="17"/>
  <c r="L99" i="17"/>
  <c r="K99" i="17"/>
  <c r="J99" i="17"/>
  <c r="I99" i="17"/>
  <c r="H99" i="17"/>
  <c r="G99" i="17"/>
  <c r="F99" i="17"/>
  <c r="Q89" i="17"/>
  <c r="P89" i="17"/>
  <c r="O89" i="17"/>
  <c r="N89" i="17"/>
  <c r="M89" i="17"/>
  <c r="L89" i="17"/>
  <c r="K89" i="17"/>
  <c r="J89" i="17"/>
  <c r="I89" i="17"/>
  <c r="I88" i="17" s="1"/>
  <c r="H89" i="17"/>
  <c r="H88" i="17" s="1"/>
  <c r="G89" i="17"/>
  <c r="G88" i="17" s="1"/>
  <c r="F89" i="17"/>
  <c r="F88" i="17" s="1"/>
  <c r="E89" i="17"/>
  <c r="D89" i="17"/>
  <c r="Q88" i="17"/>
  <c r="P88" i="17"/>
  <c r="O88" i="17"/>
  <c r="N88" i="17"/>
  <c r="M88" i="17"/>
  <c r="L88" i="17"/>
  <c r="K88" i="17"/>
  <c r="J88" i="17"/>
  <c r="E88" i="17"/>
  <c r="D88" i="17"/>
  <c r="Q86" i="17"/>
  <c r="Q85" i="17" s="1"/>
  <c r="P86" i="17"/>
  <c r="P85" i="17" s="1"/>
  <c r="O86" i="17"/>
  <c r="O85" i="17" s="1"/>
  <c r="N86" i="17"/>
  <c r="N85" i="17" s="1"/>
  <c r="M86" i="17"/>
  <c r="L86" i="17"/>
  <c r="K86" i="17"/>
  <c r="J86" i="17"/>
  <c r="I86" i="17"/>
  <c r="H86" i="17"/>
  <c r="G86" i="17"/>
  <c r="F86" i="17"/>
  <c r="E86" i="17"/>
  <c r="E85" i="17" s="1"/>
  <c r="D86" i="17"/>
  <c r="D85" i="17" s="1"/>
  <c r="M85" i="17"/>
  <c r="L85" i="17"/>
  <c r="K85" i="17"/>
  <c r="J85" i="17"/>
  <c r="I85" i="17"/>
  <c r="H85" i="17"/>
  <c r="G85" i="17"/>
  <c r="F85" i="17"/>
  <c r="Q83" i="17"/>
  <c r="P83" i="17"/>
  <c r="O83" i="17"/>
  <c r="N83" i="17"/>
  <c r="M83" i="17"/>
  <c r="L83" i="17"/>
  <c r="K83" i="17"/>
  <c r="J83" i="17"/>
  <c r="I83" i="17"/>
  <c r="H83" i="17"/>
  <c r="G83" i="17"/>
  <c r="F83" i="17"/>
  <c r="C83" i="17"/>
  <c r="Q82" i="17"/>
  <c r="P82" i="17"/>
  <c r="O82" i="17"/>
  <c r="N82" i="17"/>
  <c r="M82" i="17"/>
  <c r="L82" i="17"/>
  <c r="K82" i="17"/>
  <c r="J82" i="17"/>
  <c r="I82" i="17"/>
  <c r="H82" i="17"/>
  <c r="G82" i="17"/>
  <c r="F82" i="17"/>
  <c r="C82" i="17"/>
  <c r="Q81" i="17"/>
  <c r="P81" i="17"/>
  <c r="O81" i="17"/>
  <c r="N81" i="17"/>
  <c r="M81" i="17"/>
  <c r="L81" i="17"/>
  <c r="K81" i="17"/>
  <c r="J81" i="17"/>
  <c r="I81" i="17"/>
  <c r="H81" i="17"/>
  <c r="G81" i="17"/>
  <c r="F81" i="17"/>
  <c r="C81" i="17"/>
  <c r="B81" i="17"/>
  <c r="Q80" i="17"/>
  <c r="P80" i="17"/>
  <c r="O80" i="17"/>
  <c r="N80" i="17"/>
  <c r="M80" i="17"/>
  <c r="L80" i="17"/>
  <c r="K80" i="17"/>
  <c r="J80" i="17"/>
  <c r="I80" i="17"/>
  <c r="H80" i="17"/>
  <c r="G80" i="17"/>
  <c r="F80" i="17"/>
  <c r="C80" i="17"/>
  <c r="B80" i="17"/>
  <c r="C77" i="17"/>
  <c r="B77" i="17"/>
  <c r="C76" i="17"/>
  <c r="B76" i="17"/>
  <c r="C75" i="17"/>
  <c r="B75" i="17"/>
  <c r="C74" i="17"/>
  <c r="B74" i="17"/>
  <c r="C73" i="17"/>
  <c r="B73" i="17"/>
  <c r="C72" i="17"/>
  <c r="B72" i="17"/>
  <c r="C71" i="17"/>
  <c r="B71" i="17"/>
  <c r="C70" i="17"/>
  <c r="B70" i="17"/>
  <c r="C69" i="17"/>
  <c r="B69" i="17"/>
  <c r="C68" i="17"/>
  <c r="B68" i="17"/>
  <c r="C67" i="17"/>
  <c r="B67" i="17"/>
  <c r="C66" i="17"/>
  <c r="C89" i="17" s="1"/>
  <c r="C88" i="17" s="1"/>
  <c r="B66" i="17"/>
  <c r="B89" i="17" s="1"/>
  <c r="B88" i="17" s="1"/>
  <c r="C65" i="17"/>
  <c r="B65" i="17"/>
  <c r="C64" i="17"/>
  <c r="B64" i="17"/>
  <c r="C63" i="17"/>
  <c r="B63" i="17"/>
  <c r="C62" i="17"/>
  <c r="B62" i="17"/>
  <c r="C61" i="17"/>
  <c r="B61" i="17"/>
  <c r="B82" i="17" s="1"/>
  <c r="C60" i="17"/>
  <c r="B60" i="17"/>
  <c r="C59" i="17"/>
  <c r="B59" i="17"/>
  <c r="C58" i="17"/>
  <c r="B58" i="17"/>
  <c r="C57" i="17"/>
  <c r="B57" i="17"/>
  <c r="C56" i="17"/>
  <c r="B56" i="17"/>
  <c r="C55" i="17"/>
  <c r="B55" i="17"/>
  <c r="C54" i="17"/>
  <c r="C86" i="17" s="1"/>
  <c r="C85" i="17" s="1"/>
  <c r="B54" i="17"/>
  <c r="B86" i="17" s="1"/>
  <c r="B85" i="17" s="1"/>
  <c r="Q53" i="17"/>
  <c r="P53" i="17"/>
  <c r="O53" i="17"/>
  <c r="N53" i="17"/>
  <c r="M53" i="17"/>
  <c r="L53" i="17"/>
  <c r="K53" i="17"/>
  <c r="J53" i="17"/>
  <c r="I53" i="17"/>
  <c r="H53" i="17"/>
  <c r="G53" i="17"/>
  <c r="F53" i="17"/>
  <c r="B50" i="17"/>
  <c r="Q43" i="17"/>
  <c r="P43" i="17"/>
  <c r="O43" i="17"/>
  <c r="N43" i="17"/>
  <c r="M43" i="17"/>
  <c r="L43" i="17"/>
  <c r="K43" i="17"/>
  <c r="J43" i="17"/>
  <c r="J42" i="17" s="1"/>
  <c r="I43" i="17"/>
  <c r="I42" i="17" s="1"/>
  <c r="H43" i="17"/>
  <c r="H42" i="17" s="1"/>
  <c r="G43" i="17"/>
  <c r="G42" i="17" s="1"/>
  <c r="F43" i="17"/>
  <c r="E43" i="17"/>
  <c r="D43" i="17"/>
  <c r="Q42" i="17"/>
  <c r="P42" i="17"/>
  <c r="O42" i="17"/>
  <c r="N42" i="17"/>
  <c r="M42" i="17"/>
  <c r="L42" i="17"/>
  <c r="K42" i="17"/>
  <c r="F42" i="17"/>
  <c r="E42" i="17"/>
  <c r="D42" i="17"/>
  <c r="Q40" i="17"/>
  <c r="Q39" i="17" s="1"/>
  <c r="P40" i="17"/>
  <c r="P39" i="17" s="1"/>
  <c r="O40" i="17"/>
  <c r="O39" i="17" s="1"/>
  <c r="N40" i="17"/>
  <c r="M40" i="17"/>
  <c r="L40" i="17"/>
  <c r="K40" i="17"/>
  <c r="J40" i="17"/>
  <c r="I40" i="17"/>
  <c r="H40" i="17"/>
  <c r="G40" i="17"/>
  <c r="F40" i="17"/>
  <c r="F39" i="17" s="1"/>
  <c r="E40" i="17"/>
  <c r="E39" i="17" s="1"/>
  <c r="D40" i="17"/>
  <c r="D39" i="17" s="1"/>
  <c r="N39" i="17"/>
  <c r="M39" i="17"/>
  <c r="L39" i="17"/>
  <c r="K39" i="17"/>
  <c r="J39" i="17"/>
  <c r="I39" i="17"/>
  <c r="H39" i="17"/>
  <c r="G39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C37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C36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C35" i="17"/>
  <c r="B35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C34" i="17"/>
  <c r="C31" i="17"/>
  <c r="B31" i="17"/>
  <c r="C30" i="17"/>
  <c r="B30" i="17"/>
  <c r="C29" i="17"/>
  <c r="B29" i="17"/>
  <c r="C28" i="17"/>
  <c r="B28" i="17"/>
  <c r="C27" i="17"/>
  <c r="B27" i="17"/>
  <c r="C26" i="17"/>
  <c r="B26" i="17"/>
  <c r="C25" i="17"/>
  <c r="B25" i="17"/>
  <c r="C24" i="17"/>
  <c r="B24" i="17"/>
  <c r="C23" i="17"/>
  <c r="B23" i="17"/>
  <c r="C22" i="17"/>
  <c r="B22" i="17"/>
  <c r="C21" i="17"/>
  <c r="B21" i="17"/>
  <c r="B43" i="17" s="1"/>
  <c r="B42" i="17" s="1"/>
  <c r="C20" i="17"/>
  <c r="C43" i="17" s="1"/>
  <c r="C42" i="17" s="1"/>
  <c r="B20" i="17"/>
  <c r="C19" i="17"/>
  <c r="B19" i="17"/>
  <c r="C18" i="17"/>
  <c r="B18" i="17"/>
  <c r="B34" i="17" s="1"/>
  <c r="C17" i="17"/>
  <c r="B17" i="17"/>
  <c r="C16" i="17"/>
  <c r="B16" i="17"/>
  <c r="C15" i="17"/>
  <c r="B15" i="17"/>
  <c r="B36" i="17" s="1"/>
  <c r="C14" i="17"/>
  <c r="B14" i="17"/>
  <c r="C13" i="17"/>
  <c r="B13" i="17"/>
  <c r="C12" i="17"/>
  <c r="B12" i="17"/>
  <c r="C11" i="17"/>
  <c r="B11" i="17"/>
  <c r="C10" i="17"/>
  <c r="B10" i="17"/>
  <c r="C9" i="17"/>
  <c r="B9" i="17"/>
  <c r="B37" i="17" s="1"/>
  <c r="C8" i="17"/>
  <c r="C40" i="17" s="1"/>
  <c r="C39" i="17" s="1"/>
  <c r="B8" i="17"/>
  <c r="B40" i="17" s="1"/>
  <c r="B39" i="17" s="1"/>
  <c r="Q6" i="17"/>
  <c r="B4" i="17"/>
  <c r="A1" i="17"/>
  <c r="E135" i="16"/>
  <c r="E134" i="16" s="1"/>
  <c r="D135" i="16"/>
  <c r="D134" i="16"/>
  <c r="E132" i="16"/>
  <c r="E131" i="16" s="1"/>
  <c r="D132" i="16"/>
  <c r="D131" i="16" s="1"/>
  <c r="C129" i="16"/>
  <c r="C128" i="16"/>
  <c r="Q127" i="16"/>
  <c r="P127" i="16"/>
  <c r="O127" i="16"/>
  <c r="N127" i="16"/>
  <c r="C127" i="16"/>
  <c r="Q126" i="16"/>
  <c r="P126" i="16"/>
  <c r="M126" i="16"/>
  <c r="L126" i="16"/>
  <c r="C126" i="16"/>
  <c r="Q123" i="16"/>
  <c r="P123" i="16"/>
  <c r="O123" i="16"/>
  <c r="N123" i="16"/>
  <c r="M123" i="16"/>
  <c r="L123" i="16"/>
  <c r="K123" i="16"/>
  <c r="J123" i="16"/>
  <c r="I123" i="16"/>
  <c r="H123" i="16"/>
  <c r="G123" i="16"/>
  <c r="F123" i="16"/>
  <c r="B123" i="16" s="1"/>
  <c r="C123" i="16"/>
  <c r="Q122" i="16"/>
  <c r="P122" i="16"/>
  <c r="O122" i="16"/>
  <c r="N122" i="16"/>
  <c r="M122" i="16"/>
  <c r="L122" i="16"/>
  <c r="K122" i="16"/>
  <c r="J122" i="16"/>
  <c r="I122" i="16"/>
  <c r="H122" i="16"/>
  <c r="B122" i="16" s="1"/>
  <c r="G122" i="16"/>
  <c r="F122" i="16"/>
  <c r="C122" i="16"/>
  <c r="Q121" i="16"/>
  <c r="P121" i="16"/>
  <c r="O121" i="16"/>
  <c r="N121" i="16"/>
  <c r="M121" i="16"/>
  <c r="L121" i="16"/>
  <c r="K121" i="16"/>
  <c r="J121" i="16"/>
  <c r="I121" i="16"/>
  <c r="H121" i="16"/>
  <c r="G121" i="16"/>
  <c r="F121" i="16"/>
  <c r="B121" i="16" s="1"/>
  <c r="C121" i="16"/>
  <c r="Q120" i="16"/>
  <c r="P120" i="16"/>
  <c r="O120" i="16"/>
  <c r="N120" i="16"/>
  <c r="M120" i="16"/>
  <c r="L120" i="16"/>
  <c r="K120" i="16"/>
  <c r="J120" i="16"/>
  <c r="I120" i="16"/>
  <c r="H120" i="16"/>
  <c r="B120" i="16" s="1"/>
  <c r="G120" i="16"/>
  <c r="F120" i="16"/>
  <c r="C120" i="16"/>
  <c r="Q119" i="16"/>
  <c r="P119" i="16"/>
  <c r="O119" i="16"/>
  <c r="N119" i="16"/>
  <c r="B119" i="16" s="1"/>
  <c r="M119" i="16"/>
  <c r="L119" i="16"/>
  <c r="K119" i="16"/>
  <c r="J119" i="16"/>
  <c r="I119" i="16"/>
  <c r="H119" i="16"/>
  <c r="G119" i="16"/>
  <c r="F119" i="16"/>
  <c r="C119" i="16"/>
  <c r="Q118" i="16"/>
  <c r="P118" i="16"/>
  <c r="O118" i="16"/>
  <c r="N118" i="16"/>
  <c r="M118" i="16"/>
  <c r="L118" i="16"/>
  <c r="K118" i="16"/>
  <c r="J118" i="16"/>
  <c r="I118" i="16"/>
  <c r="H118" i="16"/>
  <c r="G118" i="16"/>
  <c r="F118" i="16"/>
  <c r="C118" i="16"/>
  <c r="B118" i="16"/>
  <c r="Q117" i="16"/>
  <c r="P117" i="16"/>
  <c r="O117" i="16"/>
  <c r="N117" i="16"/>
  <c r="M117" i="16"/>
  <c r="L117" i="16"/>
  <c r="K117" i="16"/>
  <c r="J117" i="16"/>
  <c r="I117" i="16"/>
  <c r="H117" i="16"/>
  <c r="G117" i="16"/>
  <c r="G135" i="16" s="1"/>
  <c r="G134" i="16" s="1"/>
  <c r="F117" i="16"/>
  <c r="B117" i="16" s="1"/>
  <c r="C117" i="16"/>
  <c r="Q116" i="16"/>
  <c r="P116" i="16"/>
  <c r="O116" i="16"/>
  <c r="N116" i="16"/>
  <c r="M116" i="16"/>
  <c r="L116" i="16"/>
  <c r="K116" i="16"/>
  <c r="J116" i="16"/>
  <c r="I116" i="16"/>
  <c r="I135" i="16" s="1"/>
  <c r="I134" i="16" s="1"/>
  <c r="H116" i="16"/>
  <c r="B116" i="16" s="1"/>
  <c r="G116" i="16"/>
  <c r="F116" i="16"/>
  <c r="C116" i="16"/>
  <c r="Q115" i="16"/>
  <c r="P115" i="16"/>
  <c r="O115" i="16"/>
  <c r="N115" i="16"/>
  <c r="M115" i="16"/>
  <c r="L115" i="16"/>
  <c r="K115" i="16"/>
  <c r="K127" i="16" s="1"/>
  <c r="J115" i="16"/>
  <c r="J127" i="16" s="1"/>
  <c r="I115" i="16"/>
  <c r="H115" i="16"/>
  <c r="G115" i="16"/>
  <c r="G127" i="16" s="1"/>
  <c r="F115" i="16"/>
  <c r="F127" i="16" s="1"/>
  <c r="C115" i="16"/>
  <c r="Q114" i="16"/>
  <c r="P114" i="16"/>
  <c r="O114" i="16"/>
  <c r="N114" i="16"/>
  <c r="M114" i="16"/>
  <c r="M127" i="16" s="1"/>
  <c r="L114" i="16"/>
  <c r="L127" i="16" s="1"/>
  <c r="K114" i="16"/>
  <c r="J114" i="16"/>
  <c r="I114" i="16"/>
  <c r="I127" i="16" s="1"/>
  <c r="H114" i="16"/>
  <c r="B114" i="16" s="1"/>
  <c r="G114" i="16"/>
  <c r="F114" i="16"/>
  <c r="C114" i="16"/>
  <c r="Q113" i="16"/>
  <c r="P113" i="16"/>
  <c r="O113" i="16"/>
  <c r="O135" i="16" s="1"/>
  <c r="O134" i="16" s="1"/>
  <c r="N113" i="16"/>
  <c r="N135" i="16" s="1"/>
  <c r="N134" i="16" s="1"/>
  <c r="M113" i="16"/>
  <c r="L113" i="16"/>
  <c r="K113" i="16"/>
  <c r="J113" i="16"/>
  <c r="J135" i="16" s="1"/>
  <c r="J134" i="16" s="1"/>
  <c r="I113" i="16"/>
  <c r="H113" i="16"/>
  <c r="G113" i="16"/>
  <c r="F113" i="16"/>
  <c r="C113" i="16"/>
  <c r="Q112" i="16"/>
  <c r="Q135" i="16" s="1"/>
  <c r="Q134" i="16" s="1"/>
  <c r="P112" i="16"/>
  <c r="P135" i="16" s="1"/>
  <c r="P134" i="16" s="1"/>
  <c r="O112" i="16"/>
  <c r="N112" i="16"/>
  <c r="M112" i="16"/>
  <c r="M135" i="16" s="1"/>
  <c r="M134" i="16" s="1"/>
  <c r="L112" i="16"/>
  <c r="L135" i="16" s="1"/>
  <c r="L134" i="16" s="1"/>
  <c r="K112" i="16"/>
  <c r="K135" i="16" s="1"/>
  <c r="K134" i="16" s="1"/>
  <c r="J112" i="16"/>
  <c r="I112" i="16"/>
  <c r="H112" i="16"/>
  <c r="G112" i="16"/>
  <c r="F112" i="16"/>
  <c r="C112" i="16"/>
  <c r="C135" i="16" s="1"/>
  <c r="C134" i="16" s="1"/>
  <c r="B112" i="16"/>
  <c r="Q111" i="16"/>
  <c r="P111" i="16"/>
  <c r="O111" i="16"/>
  <c r="N111" i="16"/>
  <c r="M111" i="16"/>
  <c r="L111" i="16"/>
  <c r="K111" i="16"/>
  <c r="J111" i="16"/>
  <c r="I111" i="16"/>
  <c r="H111" i="16"/>
  <c r="G111" i="16"/>
  <c r="G126" i="16" s="1"/>
  <c r="F111" i="16"/>
  <c r="B111" i="16" s="1"/>
  <c r="C111" i="16"/>
  <c r="Q110" i="16"/>
  <c r="P110" i="16"/>
  <c r="O110" i="16"/>
  <c r="O126" i="16" s="1"/>
  <c r="N110" i="16"/>
  <c r="N126" i="16" s="1"/>
  <c r="M110" i="16"/>
  <c r="L110" i="16"/>
  <c r="K110" i="16"/>
  <c r="K126" i="16" s="1"/>
  <c r="J110" i="16"/>
  <c r="J126" i="16" s="1"/>
  <c r="I110" i="16"/>
  <c r="I126" i="16" s="1"/>
  <c r="H110" i="16"/>
  <c r="B110" i="16" s="1"/>
  <c r="G110" i="16"/>
  <c r="F110" i="16"/>
  <c r="C110" i="16"/>
  <c r="Q109" i="16"/>
  <c r="P109" i="16"/>
  <c r="O109" i="16"/>
  <c r="N109" i="16"/>
  <c r="M109" i="16"/>
  <c r="L109" i="16"/>
  <c r="K109" i="16"/>
  <c r="J109" i="16"/>
  <c r="I109" i="16"/>
  <c r="H109" i="16"/>
  <c r="G109" i="16"/>
  <c r="F109" i="16"/>
  <c r="B109" i="16" s="1"/>
  <c r="C109" i="16"/>
  <c r="Q108" i="16"/>
  <c r="P108" i="16"/>
  <c r="O108" i="16"/>
  <c r="N108" i="16"/>
  <c r="M108" i="16"/>
  <c r="M128" i="16" s="1"/>
  <c r="L108" i="16"/>
  <c r="L128" i="16" s="1"/>
  <c r="K108" i="16"/>
  <c r="J108" i="16"/>
  <c r="I108" i="16"/>
  <c r="I128" i="16" s="1"/>
  <c r="H108" i="16"/>
  <c r="H128" i="16" s="1"/>
  <c r="G108" i="16"/>
  <c r="F108" i="16"/>
  <c r="C108" i="16"/>
  <c r="Q107" i="16"/>
  <c r="Q128" i="16" s="1"/>
  <c r="P107" i="16"/>
  <c r="P128" i="16" s="1"/>
  <c r="O107" i="16"/>
  <c r="O128" i="16" s="1"/>
  <c r="N107" i="16"/>
  <c r="B107" i="16" s="1"/>
  <c r="M107" i="16"/>
  <c r="L107" i="16"/>
  <c r="K107" i="16"/>
  <c r="K128" i="16" s="1"/>
  <c r="J107" i="16"/>
  <c r="J128" i="16" s="1"/>
  <c r="I107" i="16"/>
  <c r="H107" i="16"/>
  <c r="G107" i="16"/>
  <c r="G128" i="16" s="1"/>
  <c r="F107" i="16"/>
  <c r="F128" i="16" s="1"/>
  <c r="C107" i="16"/>
  <c r="Q106" i="16"/>
  <c r="P106" i="16"/>
  <c r="B106" i="16" s="1"/>
  <c r="O106" i="16"/>
  <c r="N106" i="16"/>
  <c r="M106" i="16"/>
  <c r="L106" i="16"/>
  <c r="K106" i="16"/>
  <c r="J106" i="16"/>
  <c r="I106" i="16"/>
  <c r="H106" i="16"/>
  <c r="G106" i="16"/>
  <c r="F106" i="16"/>
  <c r="C106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B105" i="16" s="1"/>
  <c r="C105" i="16"/>
  <c r="Q104" i="16"/>
  <c r="P104" i="16"/>
  <c r="O104" i="16"/>
  <c r="N104" i="16"/>
  <c r="M104" i="16"/>
  <c r="L104" i="16"/>
  <c r="K104" i="16"/>
  <c r="J104" i="16"/>
  <c r="I104" i="16"/>
  <c r="H104" i="16"/>
  <c r="B104" i="16" s="1"/>
  <c r="G104" i="16"/>
  <c r="F104" i="16"/>
  <c r="C104" i="16"/>
  <c r="Q103" i="16"/>
  <c r="P103" i="16"/>
  <c r="O103" i="16"/>
  <c r="N103" i="16"/>
  <c r="M103" i="16"/>
  <c r="L103" i="16"/>
  <c r="K103" i="16"/>
  <c r="K129" i="16" s="1"/>
  <c r="J103" i="16"/>
  <c r="J129" i="16" s="1"/>
  <c r="I103" i="16"/>
  <c r="H103" i="16"/>
  <c r="G103" i="16"/>
  <c r="F103" i="16"/>
  <c r="B103" i="16" s="1"/>
  <c r="C103" i="16"/>
  <c r="Q102" i="16"/>
  <c r="P102" i="16"/>
  <c r="O102" i="16"/>
  <c r="N102" i="16"/>
  <c r="M102" i="16"/>
  <c r="M129" i="16" s="1"/>
  <c r="L102" i="16"/>
  <c r="L129" i="16" s="1"/>
  <c r="K102" i="16"/>
  <c r="J102" i="16"/>
  <c r="I102" i="16"/>
  <c r="H102" i="16"/>
  <c r="B102" i="16" s="1"/>
  <c r="G102" i="16"/>
  <c r="F102" i="16"/>
  <c r="C102" i="16"/>
  <c r="Q101" i="16"/>
  <c r="P101" i="16"/>
  <c r="O101" i="16"/>
  <c r="O132" i="16" s="1"/>
  <c r="O131" i="16" s="1"/>
  <c r="N101" i="16"/>
  <c r="B101" i="16" s="1"/>
  <c r="M101" i="16"/>
  <c r="L101" i="16"/>
  <c r="K101" i="16"/>
  <c r="K132" i="16" s="1"/>
  <c r="K131" i="16" s="1"/>
  <c r="J101" i="16"/>
  <c r="J132" i="16" s="1"/>
  <c r="J131" i="16" s="1"/>
  <c r="I101" i="16"/>
  <c r="H101" i="16"/>
  <c r="G101" i="16"/>
  <c r="F101" i="16"/>
  <c r="C101" i="16"/>
  <c r="Q100" i="16"/>
  <c r="Q129" i="16" s="1"/>
  <c r="P100" i="16"/>
  <c r="P132" i="16" s="1"/>
  <c r="P131" i="16" s="1"/>
  <c r="O100" i="16"/>
  <c r="O129" i="16" s="1"/>
  <c r="N100" i="16"/>
  <c r="M100" i="16"/>
  <c r="M132" i="16" s="1"/>
  <c r="M131" i="16" s="1"/>
  <c r="L100" i="16"/>
  <c r="L132" i="16" s="1"/>
  <c r="L131" i="16" s="1"/>
  <c r="K100" i="16"/>
  <c r="J100" i="16"/>
  <c r="I100" i="16"/>
  <c r="I129" i="16" s="1"/>
  <c r="H100" i="16"/>
  <c r="H129" i="16" s="1"/>
  <c r="G100" i="16"/>
  <c r="G129" i="16" s="1"/>
  <c r="F100" i="16"/>
  <c r="F129" i="16" s="1"/>
  <c r="C100" i="16"/>
  <c r="C132" i="16" s="1"/>
  <c r="C131" i="16" s="1"/>
  <c r="B100" i="16"/>
  <c r="Q99" i="16"/>
  <c r="P99" i="16"/>
  <c r="O99" i="16"/>
  <c r="N99" i="16"/>
  <c r="M99" i="16"/>
  <c r="L99" i="16"/>
  <c r="K99" i="16"/>
  <c r="J99" i="16"/>
  <c r="I99" i="16"/>
  <c r="H99" i="16"/>
  <c r="G99" i="16"/>
  <c r="F99" i="16"/>
  <c r="Q89" i="16"/>
  <c r="P89" i="16"/>
  <c r="O89" i="16"/>
  <c r="O88" i="16" s="1"/>
  <c r="N89" i="16"/>
  <c r="N88" i="16" s="1"/>
  <c r="M89" i="16"/>
  <c r="L89" i="16"/>
  <c r="K89" i="16"/>
  <c r="J89" i="16"/>
  <c r="I89" i="16"/>
  <c r="I88" i="16" s="1"/>
  <c r="H89" i="16"/>
  <c r="H88" i="16" s="1"/>
  <c r="G89" i="16"/>
  <c r="G88" i="16" s="1"/>
  <c r="F89" i="16"/>
  <c r="F88" i="16" s="1"/>
  <c r="E89" i="16"/>
  <c r="D89" i="16"/>
  <c r="Q88" i="16"/>
  <c r="P88" i="16"/>
  <c r="M88" i="16"/>
  <c r="L88" i="16"/>
  <c r="K88" i="16"/>
  <c r="J88" i="16"/>
  <c r="E88" i="16"/>
  <c r="D88" i="16"/>
  <c r="Q86" i="16"/>
  <c r="Q85" i="16" s="1"/>
  <c r="P86" i="16"/>
  <c r="P85" i="16" s="1"/>
  <c r="O86" i="16"/>
  <c r="O85" i="16" s="1"/>
  <c r="N86" i="16"/>
  <c r="N85" i="16" s="1"/>
  <c r="M86" i="16"/>
  <c r="L86" i="16"/>
  <c r="K86" i="16"/>
  <c r="K85" i="16" s="1"/>
  <c r="J86" i="16"/>
  <c r="J85" i="16" s="1"/>
  <c r="I86" i="16"/>
  <c r="H86" i="16"/>
  <c r="G86" i="16"/>
  <c r="F86" i="16"/>
  <c r="E86" i="16"/>
  <c r="E85" i="16" s="1"/>
  <c r="D86" i="16"/>
  <c r="D85" i="16" s="1"/>
  <c r="M85" i="16"/>
  <c r="L85" i="16"/>
  <c r="I85" i="16"/>
  <c r="H85" i="16"/>
  <c r="G85" i="16"/>
  <c r="F85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C83" i="16"/>
  <c r="Q82" i="16"/>
  <c r="P82" i="16"/>
  <c r="O82" i="16"/>
  <c r="N82" i="16"/>
  <c r="M82" i="16"/>
  <c r="L82" i="16"/>
  <c r="K82" i="16"/>
  <c r="J82" i="16"/>
  <c r="I82" i="16"/>
  <c r="H82" i="16"/>
  <c r="G82" i="16"/>
  <c r="F82" i="16"/>
  <c r="C82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C81" i="16"/>
  <c r="B81" i="16"/>
  <c r="Q80" i="16"/>
  <c r="P80" i="16"/>
  <c r="O80" i="16"/>
  <c r="N80" i="16"/>
  <c r="M80" i="16"/>
  <c r="L80" i="16"/>
  <c r="K80" i="16"/>
  <c r="J80" i="16"/>
  <c r="I80" i="16"/>
  <c r="H80" i="16"/>
  <c r="G80" i="16"/>
  <c r="F80" i="16"/>
  <c r="C80" i="16"/>
  <c r="B80" i="16"/>
  <c r="C77" i="16"/>
  <c r="B77" i="16"/>
  <c r="C76" i="16"/>
  <c r="B76" i="16"/>
  <c r="C75" i="16"/>
  <c r="B75" i="16"/>
  <c r="C74" i="16"/>
  <c r="B74" i="16"/>
  <c r="C73" i="16"/>
  <c r="B73" i="16"/>
  <c r="C72" i="16"/>
  <c r="B72" i="16"/>
  <c r="C71" i="16"/>
  <c r="B71" i="16"/>
  <c r="C70" i="16"/>
  <c r="B70" i="16"/>
  <c r="C69" i="16"/>
  <c r="B69" i="16"/>
  <c r="C68" i="16"/>
  <c r="B68" i="16"/>
  <c r="C67" i="16"/>
  <c r="B67" i="16"/>
  <c r="C66" i="16"/>
  <c r="C89" i="16" s="1"/>
  <c r="C88" i="16" s="1"/>
  <c r="B66" i="16"/>
  <c r="B89" i="16" s="1"/>
  <c r="B88" i="16" s="1"/>
  <c r="C65" i="16"/>
  <c r="B65" i="16"/>
  <c r="C64" i="16"/>
  <c r="B64" i="16"/>
  <c r="C63" i="16"/>
  <c r="B63" i="16"/>
  <c r="C62" i="16"/>
  <c r="B62" i="16"/>
  <c r="C61" i="16"/>
  <c r="B61" i="16"/>
  <c r="B82" i="16" s="1"/>
  <c r="C60" i="16"/>
  <c r="B60" i="16"/>
  <c r="C59" i="16"/>
  <c r="B59" i="16"/>
  <c r="C58" i="16"/>
  <c r="B58" i="16"/>
  <c r="C57" i="16"/>
  <c r="B57" i="16"/>
  <c r="C56" i="16"/>
  <c r="B56" i="16"/>
  <c r="C55" i="16"/>
  <c r="B55" i="16"/>
  <c r="C54" i="16"/>
  <c r="C86" i="16" s="1"/>
  <c r="C85" i="16" s="1"/>
  <c r="B54" i="16"/>
  <c r="B86" i="16" s="1"/>
  <c r="B85" i="16" s="1"/>
  <c r="Q53" i="16"/>
  <c r="P53" i="16"/>
  <c r="O53" i="16"/>
  <c r="N53" i="16"/>
  <c r="M53" i="16"/>
  <c r="L53" i="16"/>
  <c r="K53" i="16"/>
  <c r="J53" i="16"/>
  <c r="I53" i="16"/>
  <c r="H53" i="16"/>
  <c r="G53" i="16"/>
  <c r="F53" i="16"/>
  <c r="B50" i="16"/>
  <c r="Q43" i="16"/>
  <c r="P43" i="16"/>
  <c r="P42" i="16" s="1"/>
  <c r="O43" i="16"/>
  <c r="O42" i="16" s="1"/>
  <c r="N43" i="16"/>
  <c r="M43" i="16"/>
  <c r="L43" i="16"/>
  <c r="K43" i="16"/>
  <c r="J43" i="16"/>
  <c r="J42" i="16" s="1"/>
  <c r="I43" i="16"/>
  <c r="I42" i="16" s="1"/>
  <c r="H43" i="16"/>
  <c r="H42" i="16" s="1"/>
  <c r="G43" i="16"/>
  <c r="G42" i="16" s="1"/>
  <c r="F43" i="16"/>
  <c r="E43" i="16"/>
  <c r="D43" i="16"/>
  <c r="D42" i="16" s="1"/>
  <c r="Q42" i="16"/>
  <c r="N42" i="16"/>
  <c r="M42" i="16"/>
  <c r="L42" i="16"/>
  <c r="K42" i="16"/>
  <c r="F42" i="16"/>
  <c r="E42" i="16"/>
  <c r="Q40" i="16"/>
  <c r="Q39" i="16" s="1"/>
  <c r="P40" i="16"/>
  <c r="P39" i="16" s="1"/>
  <c r="O40" i="16"/>
  <c r="O39" i="16" s="1"/>
  <c r="N40" i="16"/>
  <c r="M40" i="16"/>
  <c r="L40" i="16"/>
  <c r="L39" i="16" s="1"/>
  <c r="K40" i="16"/>
  <c r="K39" i="16" s="1"/>
  <c r="J40" i="16"/>
  <c r="I40" i="16"/>
  <c r="H40" i="16"/>
  <c r="G40" i="16"/>
  <c r="F40" i="16"/>
  <c r="F39" i="16" s="1"/>
  <c r="E40" i="16"/>
  <c r="E39" i="16" s="1"/>
  <c r="D40" i="16"/>
  <c r="D39" i="16" s="1"/>
  <c r="N39" i="16"/>
  <c r="M39" i="16"/>
  <c r="J39" i="16"/>
  <c r="I39" i="16"/>
  <c r="H39" i="16"/>
  <c r="G39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C37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C36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C35" i="16"/>
  <c r="B35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C34" i="16"/>
  <c r="C31" i="16"/>
  <c r="B31" i="16"/>
  <c r="C30" i="16"/>
  <c r="B30" i="16"/>
  <c r="C29" i="16"/>
  <c r="B29" i="16"/>
  <c r="C28" i="16"/>
  <c r="B28" i="16"/>
  <c r="C27" i="16"/>
  <c r="B27" i="16"/>
  <c r="C26" i="16"/>
  <c r="B26" i="16"/>
  <c r="C25" i="16"/>
  <c r="B25" i="16"/>
  <c r="C24" i="16"/>
  <c r="B24" i="16"/>
  <c r="C23" i="16"/>
  <c r="B23" i="16"/>
  <c r="C22" i="16"/>
  <c r="B22" i="16"/>
  <c r="C21" i="16"/>
  <c r="B21" i="16"/>
  <c r="C20" i="16"/>
  <c r="C43" i="16" s="1"/>
  <c r="C42" i="16" s="1"/>
  <c r="B20" i="16"/>
  <c r="B43" i="16" s="1"/>
  <c r="B42" i="16" s="1"/>
  <c r="C19" i="16"/>
  <c r="B19" i="16"/>
  <c r="C18" i="16"/>
  <c r="B18" i="16"/>
  <c r="B34" i="16" s="1"/>
  <c r="C17" i="16"/>
  <c r="B17" i="16"/>
  <c r="C16" i="16"/>
  <c r="B16" i="16"/>
  <c r="C15" i="16"/>
  <c r="B15" i="16"/>
  <c r="B36" i="16" s="1"/>
  <c r="C14" i="16"/>
  <c r="B14" i="16"/>
  <c r="C13" i="16"/>
  <c r="B13" i="16"/>
  <c r="C12" i="16"/>
  <c r="B12" i="16"/>
  <c r="C11" i="16"/>
  <c r="B11" i="16"/>
  <c r="C10" i="16"/>
  <c r="B10" i="16"/>
  <c r="C9" i="16"/>
  <c r="B9" i="16"/>
  <c r="B37" i="16" s="1"/>
  <c r="C8" i="16"/>
  <c r="C40" i="16" s="1"/>
  <c r="C39" i="16" s="1"/>
  <c r="B8" i="16"/>
  <c r="B40" i="16" s="1"/>
  <c r="B39" i="16" s="1"/>
  <c r="Q6" i="16"/>
  <c r="B4" i="16"/>
  <c r="A1" i="16"/>
  <c r="E135" i="15"/>
  <c r="D135" i="15"/>
  <c r="E134" i="15"/>
  <c r="D134" i="15"/>
  <c r="N132" i="15"/>
  <c r="N131" i="15" s="1"/>
  <c r="E132" i="15"/>
  <c r="E131" i="15" s="1"/>
  <c r="D132" i="15"/>
  <c r="D131" i="15" s="1"/>
  <c r="C129" i="15"/>
  <c r="C128" i="15"/>
  <c r="Q127" i="15"/>
  <c r="P127" i="15"/>
  <c r="O127" i="15"/>
  <c r="N127" i="15"/>
  <c r="I127" i="15"/>
  <c r="G127" i="15"/>
  <c r="F127" i="15"/>
  <c r="C127" i="15"/>
  <c r="Q126" i="15"/>
  <c r="P126" i="15"/>
  <c r="C126" i="15"/>
  <c r="Q123" i="15"/>
  <c r="P123" i="15"/>
  <c r="O123" i="15"/>
  <c r="N123" i="15"/>
  <c r="M123" i="15"/>
  <c r="L123" i="15"/>
  <c r="K123" i="15"/>
  <c r="J123" i="15"/>
  <c r="I123" i="15"/>
  <c r="H123" i="15"/>
  <c r="G123" i="15"/>
  <c r="F123" i="15"/>
  <c r="B123" i="15" s="1"/>
  <c r="C123" i="15"/>
  <c r="Q122" i="15"/>
  <c r="P122" i="15"/>
  <c r="O122" i="15"/>
  <c r="N122" i="15"/>
  <c r="M122" i="15"/>
  <c r="L122" i="15"/>
  <c r="K122" i="15"/>
  <c r="J122" i="15"/>
  <c r="I122" i="15"/>
  <c r="H122" i="15"/>
  <c r="B122" i="15" s="1"/>
  <c r="G122" i="15"/>
  <c r="F122" i="15"/>
  <c r="C122" i="15"/>
  <c r="Q121" i="15"/>
  <c r="P121" i="15"/>
  <c r="O121" i="15"/>
  <c r="N121" i="15"/>
  <c r="M121" i="15"/>
  <c r="L121" i="15"/>
  <c r="K121" i="15"/>
  <c r="J121" i="15"/>
  <c r="I121" i="15"/>
  <c r="H121" i="15"/>
  <c r="G121" i="15"/>
  <c r="F121" i="15"/>
  <c r="B121" i="15" s="1"/>
  <c r="C121" i="15"/>
  <c r="Q120" i="15"/>
  <c r="P120" i="15"/>
  <c r="O120" i="15"/>
  <c r="N120" i="15"/>
  <c r="M120" i="15"/>
  <c r="L120" i="15"/>
  <c r="B120" i="15" s="1"/>
  <c r="K120" i="15"/>
  <c r="J120" i="15"/>
  <c r="I120" i="15"/>
  <c r="H120" i="15"/>
  <c r="G120" i="15"/>
  <c r="F120" i="15"/>
  <c r="C120" i="15"/>
  <c r="Q119" i="15"/>
  <c r="P119" i="15"/>
  <c r="O119" i="15"/>
  <c r="N119" i="15"/>
  <c r="B119" i="15" s="1"/>
  <c r="M119" i="15"/>
  <c r="L119" i="15"/>
  <c r="K119" i="15"/>
  <c r="J119" i="15"/>
  <c r="I119" i="15"/>
  <c r="H119" i="15"/>
  <c r="G119" i="15"/>
  <c r="F119" i="15"/>
  <c r="C119" i="15"/>
  <c r="Q118" i="15"/>
  <c r="P118" i="15"/>
  <c r="B118" i="15" s="1"/>
  <c r="O118" i="15"/>
  <c r="N118" i="15"/>
  <c r="M118" i="15"/>
  <c r="L118" i="15"/>
  <c r="K118" i="15"/>
  <c r="J118" i="15"/>
  <c r="I118" i="15"/>
  <c r="H118" i="15"/>
  <c r="G118" i="15"/>
  <c r="F118" i="15"/>
  <c r="C118" i="15"/>
  <c r="Q117" i="15"/>
  <c r="P117" i="15"/>
  <c r="O117" i="15"/>
  <c r="N117" i="15"/>
  <c r="M117" i="15"/>
  <c r="L117" i="15"/>
  <c r="K117" i="15"/>
  <c r="J117" i="15"/>
  <c r="I117" i="15"/>
  <c r="H117" i="15"/>
  <c r="G117" i="15"/>
  <c r="G135" i="15" s="1"/>
  <c r="G134" i="15" s="1"/>
  <c r="F117" i="15"/>
  <c r="B117" i="15" s="1"/>
  <c r="C117" i="15"/>
  <c r="Q116" i="15"/>
  <c r="P116" i="15"/>
  <c r="O116" i="15"/>
  <c r="N116" i="15"/>
  <c r="M116" i="15"/>
  <c r="L116" i="15"/>
  <c r="K116" i="15"/>
  <c r="J116" i="15"/>
  <c r="I116" i="15"/>
  <c r="I135" i="15" s="1"/>
  <c r="I134" i="15" s="1"/>
  <c r="H116" i="15"/>
  <c r="H135" i="15" s="1"/>
  <c r="H134" i="15" s="1"/>
  <c r="G116" i="15"/>
  <c r="F116" i="15"/>
  <c r="C116" i="15"/>
  <c r="Q115" i="15"/>
  <c r="P115" i="15"/>
  <c r="O115" i="15"/>
  <c r="N115" i="15"/>
  <c r="M115" i="15"/>
  <c r="L115" i="15"/>
  <c r="K115" i="15"/>
  <c r="K135" i="15" s="1"/>
  <c r="K134" i="15" s="1"/>
  <c r="J115" i="15"/>
  <c r="J127" i="15" s="1"/>
  <c r="I115" i="15"/>
  <c r="H115" i="15"/>
  <c r="G115" i="15"/>
  <c r="F115" i="15"/>
  <c r="B115" i="15" s="1"/>
  <c r="C115" i="15"/>
  <c r="Q114" i="15"/>
  <c r="P114" i="15"/>
  <c r="O114" i="15"/>
  <c r="N114" i="15"/>
  <c r="M114" i="15"/>
  <c r="M127" i="15" s="1"/>
  <c r="L114" i="15"/>
  <c r="L127" i="15" s="1"/>
  <c r="K114" i="15"/>
  <c r="K127" i="15" s="1"/>
  <c r="J114" i="15"/>
  <c r="I114" i="15"/>
  <c r="H114" i="15"/>
  <c r="H127" i="15" s="1"/>
  <c r="G114" i="15"/>
  <c r="F114" i="15"/>
  <c r="C114" i="15"/>
  <c r="Q113" i="15"/>
  <c r="P113" i="15"/>
  <c r="O113" i="15"/>
  <c r="N113" i="15"/>
  <c r="B113" i="15" s="1"/>
  <c r="M113" i="15"/>
  <c r="L113" i="15"/>
  <c r="K113" i="15"/>
  <c r="J113" i="15"/>
  <c r="I113" i="15"/>
  <c r="H113" i="15"/>
  <c r="G113" i="15"/>
  <c r="F113" i="15"/>
  <c r="C113" i="15"/>
  <c r="Q112" i="15"/>
  <c r="Q135" i="15" s="1"/>
  <c r="Q134" i="15" s="1"/>
  <c r="P112" i="15"/>
  <c r="P135" i="15" s="1"/>
  <c r="P134" i="15" s="1"/>
  <c r="O112" i="15"/>
  <c r="O135" i="15" s="1"/>
  <c r="O134" i="15" s="1"/>
  <c r="N112" i="15"/>
  <c r="M112" i="15"/>
  <c r="M135" i="15" s="1"/>
  <c r="M134" i="15" s="1"/>
  <c r="L112" i="15"/>
  <c r="L135" i="15" s="1"/>
  <c r="L134" i="15" s="1"/>
  <c r="K112" i="15"/>
  <c r="J112" i="15"/>
  <c r="I112" i="15"/>
  <c r="H112" i="15"/>
  <c r="G112" i="15"/>
  <c r="F112" i="15"/>
  <c r="C112" i="15"/>
  <c r="C135" i="15" s="1"/>
  <c r="C134" i="15" s="1"/>
  <c r="B112" i="15"/>
  <c r="Q111" i="15"/>
  <c r="P111" i="15"/>
  <c r="O111" i="15"/>
  <c r="N111" i="15"/>
  <c r="M111" i="15"/>
  <c r="L111" i="15"/>
  <c r="K111" i="15"/>
  <c r="J111" i="15"/>
  <c r="I111" i="15"/>
  <c r="H111" i="15"/>
  <c r="G111" i="15"/>
  <c r="G126" i="15" s="1"/>
  <c r="F111" i="15"/>
  <c r="F126" i="15" s="1"/>
  <c r="C111" i="15"/>
  <c r="Q110" i="15"/>
  <c r="P110" i="15"/>
  <c r="O110" i="15"/>
  <c r="O126" i="15" s="1"/>
  <c r="N110" i="15"/>
  <c r="N126" i="15" s="1"/>
  <c r="M110" i="15"/>
  <c r="M126" i="15" s="1"/>
  <c r="L110" i="15"/>
  <c r="L126" i="15" s="1"/>
  <c r="K110" i="15"/>
  <c r="K126" i="15" s="1"/>
  <c r="J110" i="15"/>
  <c r="J126" i="15" s="1"/>
  <c r="I110" i="15"/>
  <c r="I126" i="15" s="1"/>
  <c r="H110" i="15"/>
  <c r="B110" i="15" s="1"/>
  <c r="G110" i="15"/>
  <c r="F110" i="15"/>
  <c r="C110" i="15"/>
  <c r="Q109" i="15"/>
  <c r="P109" i="15"/>
  <c r="O109" i="15"/>
  <c r="N109" i="15"/>
  <c r="M109" i="15"/>
  <c r="L109" i="15"/>
  <c r="K109" i="15"/>
  <c r="J109" i="15"/>
  <c r="I109" i="15"/>
  <c r="H109" i="15"/>
  <c r="G109" i="15"/>
  <c r="F109" i="15"/>
  <c r="B109" i="15" s="1"/>
  <c r="C109" i="15"/>
  <c r="Q108" i="15"/>
  <c r="P108" i="15"/>
  <c r="O108" i="15"/>
  <c r="N108" i="15"/>
  <c r="M108" i="15"/>
  <c r="M128" i="15" s="1"/>
  <c r="L108" i="15"/>
  <c r="L128" i="15" s="1"/>
  <c r="K108" i="15"/>
  <c r="J108" i="15"/>
  <c r="I108" i="15"/>
  <c r="H108" i="15"/>
  <c r="H128" i="15" s="1"/>
  <c r="G108" i="15"/>
  <c r="F108" i="15"/>
  <c r="C108" i="15"/>
  <c r="Q107" i="15"/>
  <c r="Q128" i="15" s="1"/>
  <c r="P107" i="15"/>
  <c r="P128" i="15" s="1"/>
  <c r="O107" i="15"/>
  <c r="O128" i="15" s="1"/>
  <c r="N107" i="15"/>
  <c r="N128" i="15" s="1"/>
  <c r="M107" i="15"/>
  <c r="L107" i="15"/>
  <c r="K107" i="15"/>
  <c r="K128" i="15" s="1"/>
  <c r="J107" i="15"/>
  <c r="J128" i="15" s="1"/>
  <c r="I107" i="15"/>
  <c r="I128" i="15" s="1"/>
  <c r="H107" i="15"/>
  <c r="G107" i="15"/>
  <c r="G128" i="15" s="1"/>
  <c r="F107" i="15"/>
  <c r="F128" i="15" s="1"/>
  <c r="C107" i="15"/>
  <c r="Q106" i="15"/>
  <c r="P106" i="15"/>
  <c r="O106" i="15"/>
  <c r="N106" i="15"/>
  <c r="M106" i="15"/>
  <c r="L106" i="15"/>
  <c r="K106" i="15"/>
  <c r="J106" i="15"/>
  <c r="I106" i="15"/>
  <c r="H106" i="15"/>
  <c r="G106" i="15"/>
  <c r="F106" i="15"/>
  <c r="C106" i="15"/>
  <c r="B106" i="15"/>
  <c r="Q105" i="15"/>
  <c r="P105" i="15"/>
  <c r="O105" i="15"/>
  <c r="N105" i="15"/>
  <c r="M105" i="15"/>
  <c r="L105" i="15"/>
  <c r="K105" i="15"/>
  <c r="J105" i="15"/>
  <c r="I105" i="15"/>
  <c r="H105" i="15"/>
  <c r="G105" i="15"/>
  <c r="F105" i="15"/>
  <c r="B105" i="15" s="1"/>
  <c r="C105" i="15"/>
  <c r="Q104" i="15"/>
  <c r="P104" i="15"/>
  <c r="O104" i="15"/>
  <c r="N104" i="15"/>
  <c r="M104" i="15"/>
  <c r="L104" i="15"/>
  <c r="K104" i="15"/>
  <c r="J104" i="15"/>
  <c r="I104" i="15"/>
  <c r="H104" i="15"/>
  <c r="B104" i="15" s="1"/>
  <c r="G104" i="15"/>
  <c r="F104" i="15"/>
  <c r="C104" i="15"/>
  <c r="Q103" i="15"/>
  <c r="P103" i="15"/>
  <c r="O103" i="15"/>
  <c r="N103" i="15"/>
  <c r="M103" i="15"/>
  <c r="L103" i="15"/>
  <c r="K103" i="15"/>
  <c r="K129" i="15" s="1"/>
  <c r="J103" i="15"/>
  <c r="J129" i="15" s="1"/>
  <c r="I103" i="15"/>
  <c r="H103" i="15"/>
  <c r="G103" i="15"/>
  <c r="F103" i="15"/>
  <c r="B103" i="15" s="1"/>
  <c r="C103" i="15"/>
  <c r="Q102" i="15"/>
  <c r="P102" i="15"/>
  <c r="O102" i="15"/>
  <c r="N102" i="15"/>
  <c r="M102" i="15"/>
  <c r="M129" i="15" s="1"/>
  <c r="L102" i="15"/>
  <c r="B102" i="15" s="1"/>
  <c r="K102" i="15"/>
  <c r="J102" i="15"/>
  <c r="I102" i="15"/>
  <c r="H102" i="15"/>
  <c r="G102" i="15"/>
  <c r="F102" i="15"/>
  <c r="C102" i="15"/>
  <c r="Q101" i="15"/>
  <c r="P101" i="15"/>
  <c r="O101" i="15"/>
  <c r="O132" i="15" s="1"/>
  <c r="O131" i="15" s="1"/>
  <c r="N101" i="15"/>
  <c r="B101" i="15" s="1"/>
  <c r="M101" i="15"/>
  <c r="L101" i="15"/>
  <c r="K101" i="15"/>
  <c r="J101" i="15"/>
  <c r="J132" i="15" s="1"/>
  <c r="J131" i="15" s="1"/>
  <c r="I101" i="15"/>
  <c r="H101" i="15"/>
  <c r="G101" i="15"/>
  <c r="F101" i="15"/>
  <c r="C101" i="15"/>
  <c r="Q100" i="15"/>
  <c r="Q132" i="15" s="1"/>
  <c r="Q131" i="15" s="1"/>
  <c r="P100" i="15"/>
  <c r="P132" i="15" s="1"/>
  <c r="P131" i="15" s="1"/>
  <c r="O100" i="15"/>
  <c r="N100" i="15"/>
  <c r="M100" i="15"/>
  <c r="M132" i="15" s="1"/>
  <c r="M131" i="15" s="1"/>
  <c r="L100" i="15"/>
  <c r="L132" i="15" s="1"/>
  <c r="L131" i="15" s="1"/>
  <c r="K100" i="15"/>
  <c r="K132" i="15" s="1"/>
  <c r="K131" i="15" s="1"/>
  <c r="J100" i="15"/>
  <c r="I100" i="15"/>
  <c r="I129" i="15" s="1"/>
  <c r="H100" i="15"/>
  <c r="H129" i="15" s="1"/>
  <c r="G100" i="15"/>
  <c r="G132" i="15" s="1"/>
  <c r="G131" i="15" s="1"/>
  <c r="F100" i="15"/>
  <c r="F129" i="15" s="1"/>
  <c r="C100" i="15"/>
  <c r="C132" i="15" s="1"/>
  <c r="C131" i="15" s="1"/>
  <c r="B100" i="15"/>
  <c r="Q99" i="15"/>
  <c r="P99" i="15"/>
  <c r="O99" i="15"/>
  <c r="N99" i="15"/>
  <c r="M99" i="15"/>
  <c r="L99" i="15"/>
  <c r="K99" i="15"/>
  <c r="J99" i="15"/>
  <c r="I99" i="15"/>
  <c r="H99" i="15"/>
  <c r="G99" i="15"/>
  <c r="F99" i="15"/>
  <c r="Q89" i="15"/>
  <c r="P89" i="15"/>
  <c r="O89" i="15"/>
  <c r="N89" i="15"/>
  <c r="M89" i="15"/>
  <c r="L89" i="15"/>
  <c r="K89" i="15"/>
  <c r="J89" i="15"/>
  <c r="I89" i="15"/>
  <c r="I88" i="15" s="1"/>
  <c r="H89" i="15"/>
  <c r="H88" i="15" s="1"/>
  <c r="G89" i="15"/>
  <c r="G88" i="15" s="1"/>
  <c r="F89" i="15"/>
  <c r="F88" i="15" s="1"/>
  <c r="E89" i="15"/>
  <c r="D89" i="15"/>
  <c r="Q88" i="15"/>
  <c r="P88" i="15"/>
  <c r="O88" i="15"/>
  <c r="N88" i="15"/>
  <c r="M88" i="15"/>
  <c r="L88" i="15"/>
  <c r="K88" i="15"/>
  <c r="J88" i="15"/>
  <c r="E88" i="15"/>
  <c r="D88" i="15"/>
  <c r="Q86" i="15"/>
  <c r="Q85" i="15" s="1"/>
  <c r="P86" i="15"/>
  <c r="P85" i="15" s="1"/>
  <c r="O86" i="15"/>
  <c r="O85" i="15" s="1"/>
  <c r="N86" i="15"/>
  <c r="N85" i="15" s="1"/>
  <c r="M86" i="15"/>
  <c r="L86" i="15"/>
  <c r="K86" i="15"/>
  <c r="J86" i="15"/>
  <c r="I86" i="15"/>
  <c r="H86" i="15"/>
  <c r="G86" i="15"/>
  <c r="F86" i="15"/>
  <c r="E86" i="15"/>
  <c r="E85" i="15" s="1"/>
  <c r="D86" i="15"/>
  <c r="D85" i="15" s="1"/>
  <c r="M85" i="15"/>
  <c r="L85" i="15"/>
  <c r="K85" i="15"/>
  <c r="J85" i="15"/>
  <c r="I85" i="15"/>
  <c r="H85" i="15"/>
  <c r="G85" i="15"/>
  <c r="F85" i="15"/>
  <c r="Q83" i="15"/>
  <c r="P83" i="15"/>
  <c r="O83" i="15"/>
  <c r="N83" i="15"/>
  <c r="M83" i="15"/>
  <c r="L83" i="15"/>
  <c r="K83" i="15"/>
  <c r="J83" i="15"/>
  <c r="I83" i="15"/>
  <c r="H83" i="15"/>
  <c r="G83" i="15"/>
  <c r="F83" i="15"/>
  <c r="C83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C82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C81" i="15"/>
  <c r="B81" i="15"/>
  <c r="Q80" i="15"/>
  <c r="P80" i="15"/>
  <c r="O80" i="15"/>
  <c r="N80" i="15"/>
  <c r="M80" i="15"/>
  <c r="L80" i="15"/>
  <c r="K80" i="15"/>
  <c r="J80" i="15"/>
  <c r="I80" i="15"/>
  <c r="H80" i="15"/>
  <c r="G80" i="15"/>
  <c r="F80" i="15"/>
  <c r="C80" i="15"/>
  <c r="B80" i="15"/>
  <c r="C77" i="15"/>
  <c r="B77" i="15"/>
  <c r="C76" i="15"/>
  <c r="B76" i="15"/>
  <c r="C75" i="15"/>
  <c r="B75" i="15"/>
  <c r="C74" i="15"/>
  <c r="B74" i="15"/>
  <c r="C73" i="15"/>
  <c r="B73" i="15"/>
  <c r="C72" i="15"/>
  <c r="B72" i="15"/>
  <c r="C71" i="15"/>
  <c r="B71" i="15"/>
  <c r="C70" i="15"/>
  <c r="B70" i="15"/>
  <c r="C69" i="15"/>
  <c r="B69" i="15"/>
  <c r="C68" i="15"/>
  <c r="B68" i="15"/>
  <c r="C67" i="15"/>
  <c r="B67" i="15"/>
  <c r="C66" i="15"/>
  <c r="C89" i="15" s="1"/>
  <c r="C88" i="15" s="1"/>
  <c r="B66" i="15"/>
  <c r="B89" i="15" s="1"/>
  <c r="B88" i="15" s="1"/>
  <c r="C65" i="15"/>
  <c r="B65" i="15"/>
  <c r="C64" i="15"/>
  <c r="B64" i="15"/>
  <c r="C63" i="15"/>
  <c r="B63" i="15"/>
  <c r="C62" i="15"/>
  <c r="B62" i="15"/>
  <c r="C61" i="15"/>
  <c r="B61" i="15"/>
  <c r="B82" i="15" s="1"/>
  <c r="C60" i="15"/>
  <c r="B60" i="15"/>
  <c r="C59" i="15"/>
  <c r="B59" i="15"/>
  <c r="C58" i="15"/>
  <c r="B58" i="15"/>
  <c r="C57" i="15"/>
  <c r="B57" i="15"/>
  <c r="C56" i="15"/>
  <c r="B56" i="15"/>
  <c r="C55" i="15"/>
  <c r="B55" i="15"/>
  <c r="C54" i="15"/>
  <c r="C86" i="15" s="1"/>
  <c r="C85" i="15" s="1"/>
  <c r="B54" i="15"/>
  <c r="B86" i="15" s="1"/>
  <c r="B85" i="15" s="1"/>
  <c r="Q53" i="15"/>
  <c r="P53" i="15"/>
  <c r="O53" i="15"/>
  <c r="N53" i="15"/>
  <c r="M53" i="15"/>
  <c r="L53" i="15"/>
  <c r="K53" i="15"/>
  <c r="J53" i="15"/>
  <c r="I53" i="15"/>
  <c r="H53" i="15"/>
  <c r="G53" i="15"/>
  <c r="F53" i="15"/>
  <c r="B50" i="15"/>
  <c r="Q43" i="15"/>
  <c r="P43" i="15"/>
  <c r="O43" i="15"/>
  <c r="N43" i="15"/>
  <c r="M43" i="15"/>
  <c r="L43" i="15"/>
  <c r="K43" i="15"/>
  <c r="J43" i="15"/>
  <c r="J42" i="15" s="1"/>
  <c r="I43" i="15"/>
  <c r="I42" i="15" s="1"/>
  <c r="H43" i="15"/>
  <c r="H42" i="15" s="1"/>
  <c r="G43" i="15"/>
  <c r="G42" i="15" s="1"/>
  <c r="F43" i="15"/>
  <c r="E43" i="15"/>
  <c r="D43" i="15"/>
  <c r="Q42" i="15"/>
  <c r="P42" i="15"/>
  <c r="O42" i="15"/>
  <c r="N42" i="15"/>
  <c r="M42" i="15"/>
  <c r="L42" i="15"/>
  <c r="K42" i="15"/>
  <c r="F42" i="15"/>
  <c r="E42" i="15"/>
  <c r="D42" i="15"/>
  <c r="Q40" i="15"/>
  <c r="Q39" i="15" s="1"/>
  <c r="P40" i="15"/>
  <c r="P39" i="15" s="1"/>
  <c r="O40" i="15"/>
  <c r="O39" i="15" s="1"/>
  <c r="N40" i="15"/>
  <c r="M40" i="15"/>
  <c r="L40" i="15"/>
  <c r="K40" i="15"/>
  <c r="J40" i="15"/>
  <c r="I40" i="15"/>
  <c r="H40" i="15"/>
  <c r="G40" i="15"/>
  <c r="F40" i="15"/>
  <c r="F39" i="15" s="1"/>
  <c r="E40" i="15"/>
  <c r="E39" i="15" s="1"/>
  <c r="D40" i="15"/>
  <c r="D39" i="15" s="1"/>
  <c r="N39" i="15"/>
  <c r="M39" i="15"/>
  <c r="L39" i="15"/>
  <c r="K39" i="15"/>
  <c r="J39" i="15"/>
  <c r="I39" i="15"/>
  <c r="H39" i="15"/>
  <c r="G39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C37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C36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C35" i="15"/>
  <c r="B35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C34" i="15"/>
  <c r="C31" i="15"/>
  <c r="B31" i="15"/>
  <c r="C30" i="15"/>
  <c r="B30" i="15"/>
  <c r="C29" i="15"/>
  <c r="B29" i="15"/>
  <c r="C28" i="15"/>
  <c r="B28" i="15"/>
  <c r="C27" i="15"/>
  <c r="B27" i="15"/>
  <c r="C26" i="15"/>
  <c r="B26" i="15"/>
  <c r="C25" i="15"/>
  <c r="B25" i="15"/>
  <c r="C24" i="15"/>
  <c r="B24" i="15"/>
  <c r="C23" i="15"/>
  <c r="B23" i="15"/>
  <c r="C22" i="15"/>
  <c r="B22" i="15"/>
  <c r="C21" i="15"/>
  <c r="B21" i="15"/>
  <c r="B43" i="15" s="1"/>
  <c r="B42" i="15" s="1"/>
  <c r="C20" i="15"/>
  <c r="C43" i="15" s="1"/>
  <c r="C42" i="15" s="1"/>
  <c r="B20" i="15"/>
  <c r="C19" i="15"/>
  <c r="B19" i="15"/>
  <c r="C18" i="15"/>
  <c r="B18" i="15"/>
  <c r="B34" i="15" s="1"/>
  <c r="C17" i="15"/>
  <c r="B17" i="15"/>
  <c r="C16" i="15"/>
  <c r="B16" i="15"/>
  <c r="C15" i="15"/>
  <c r="B15" i="15"/>
  <c r="B36" i="15" s="1"/>
  <c r="C14" i="15"/>
  <c r="B14" i="15"/>
  <c r="C13" i="15"/>
  <c r="B13" i="15"/>
  <c r="C12" i="15"/>
  <c r="B12" i="15"/>
  <c r="C11" i="15"/>
  <c r="B11" i="15"/>
  <c r="C10" i="15"/>
  <c r="B10" i="15"/>
  <c r="C9" i="15"/>
  <c r="B9" i="15"/>
  <c r="B37" i="15" s="1"/>
  <c r="C8" i="15"/>
  <c r="C40" i="15" s="1"/>
  <c r="C39" i="15" s="1"/>
  <c r="B8" i="15"/>
  <c r="B40" i="15" s="1"/>
  <c r="B39" i="15" s="1"/>
  <c r="Q6" i="15"/>
  <c r="B4" i="15"/>
  <c r="A1" i="15"/>
  <c r="E135" i="14"/>
  <c r="D135" i="14"/>
  <c r="E134" i="14"/>
  <c r="D134" i="14"/>
  <c r="E132" i="14"/>
  <c r="E131" i="14" s="1"/>
  <c r="D132" i="14"/>
  <c r="D131" i="14" s="1"/>
  <c r="C129" i="14"/>
  <c r="C128" i="14"/>
  <c r="Q127" i="14"/>
  <c r="P127" i="14"/>
  <c r="O127" i="14"/>
  <c r="N127" i="14"/>
  <c r="I127" i="14"/>
  <c r="H127" i="14"/>
  <c r="G127" i="14"/>
  <c r="F127" i="14"/>
  <c r="C127" i="14"/>
  <c r="Q126" i="14"/>
  <c r="P126" i="14"/>
  <c r="C126" i="14"/>
  <c r="Q123" i="14"/>
  <c r="P123" i="14"/>
  <c r="O123" i="14"/>
  <c r="N123" i="14"/>
  <c r="M123" i="14"/>
  <c r="L123" i="14"/>
  <c r="K123" i="14"/>
  <c r="J123" i="14"/>
  <c r="I123" i="14"/>
  <c r="H123" i="14"/>
  <c r="G123" i="14"/>
  <c r="F123" i="14"/>
  <c r="B123" i="14" s="1"/>
  <c r="C123" i="14"/>
  <c r="Q122" i="14"/>
  <c r="P122" i="14"/>
  <c r="O122" i="14"/>
  <c r="N122" i="14"/>
  <c r="M122" i="14"/>
  <c r="L122" i="14"/>
  <c r="K122" i="14"/>
  <c r="J122" i="14"/>
  <c r="I122" i="14"/>
  <c r="H122" i="14"/>
  <c r="B122" i="14" s="1"/>
  <c r="G122" i="14"/>
  <c r="F122" i="14"/>
  <c r="C122" i="14"/>
  <c r="Q121" i="14"/>
  <c r="P121" i="14"/>
  <c r="O121" i="14"/>
  <c r="N121" i="14"/>
  <c r="M121" i="14"/>
  <c r="L121" i="14"/>
  <c r="K121" i="14"/>
  <c r="J121" i="14"/>
  <c r="B121" i="14" s="1"/>
  <c r="I121" i="14"/>
  <c r="H121" i="14"/>
  <c r="G121" i="14"/>
  <c r="F121" i="14"/>
  <c r="C121" i="14"/>
  <c r="Q120" i="14"/>
  <c r="P120" i="14"/>
  <c r="O120" i="14"/>
  <c r="N120" i="14"/>
  <c r="M120" i="14"/>
  <c r="L120" i="14"/>
  <c r="B120" i="14" s="1"/>
  <c r="K120" i="14"/>
  <c r="J120" i="14"/>
  <c r="I120" i="14"/>
  <c r="H120" i="14"/>
  <c r="G120" i="14"/>
  <c r="F120" i="14"/>
  <c r="C120" i="14"/>
  <c r="Q119" i="14"/>
  <c r="P119" i="14"/>
  <c r="O119" i="14"/>
  <c r="N119" i="14"/>
  <c r="B119" i="14" s="1"/>
  <c r="M119" i="14"/>
  <c r="L119" i="14"/>
  <c r="K119" i="14"/>
  <c r="J119" i="14"/>
  <c r="I119" i="14"/>
  <c r="H119" i="14"/>
  <c r="G119" i="14"/>
  <c r="F119" i="14"/>
  <c r="C119" i="14"/>
  <c r="Q118" i="14"/>
  <c r="P118" i="14"/>
  <c r="O118" i="14"/>
  <c r="N118" i="14"/>
  <c r="M118" i="14"/>
  <c r="L118" i="14"/>
  <c r="K118" i="14"/>
  <c r="J118" i="14"/>
  <c r="I118" i="14"/>
  <c r="H118" i="14"/>
  <c r="G118" i="14"/>
  <c r="F118" i="14"/>
  <c r="C118" i="14"/>
  <c r="B118" i="14"/>
  <c r="Q117" i="14"/>
  <c r="P117" i="14"/>
  <c r="O117" i="14"/>
  <c r="N117" i="14"/>
  <c r="M117" i="14"/>
  <c r="L117" i="14"/>
  <c r="K117" i="14"/>
  <c r="J117" i="14"/>
  <c r="I117" i="14"/>
  <c r="H117" i="14"/>
  <c r="G117" i="14"/>
  <c r="G135" i="14" s="1"/>
  <c r="G134" i="14" s="1"/>
  <c r="F117" i="14"/>
  <c r="B117" i="14" s="1"/>
  <c r="C117" i="14"/>
  <c r="Q116" i="14"/>
  <c r="P116" i="14"/>
  <c r="O116" i="14"/>
  <c r="N116" i="14"/>
  <c r="M116" i="14"/>
  <c r="L116" i="14"/>
  <c r="K116" i="14"/>
  <c r="J116" i="14"/>
  <c r="I116" i="14"/>
  <c r="I135" i="14" s="1"/>
  <c r="I134" i="14" s="1"/>
  <c r="H116" i="14"/>
  <c r="H135" i="14" s="1"/>
  <c r="H134" i="14" s="1"/>
  <c r="G116" i="14"/>
  <c r="F116" i="14"/>
  <c r="C116" i="14"/>
  <c r="Q115" i="14"/>
  <c r="P115" i="14"/>
  <c r="O115" i="14"/>
  <c r="N115" i="14"/>
  <c r="M115" i="14"/>
  <c r="L115" i="14"/>
  <c r="K115" i="14"/>
  <c r="K135" i="14" s="1"/>
  <c r="K134" i="14" s="1"/>
  <c r="J115" i="14"/>
  <c r="B115" i="14" s="1"/>
  <c r="I115" i="14"/>
  <c r="H115" i="14"/>
  <c r="G115" i="14"/>
  <c r="F115" i="14"/>
  <c r="C115" i="14"/>
  <c r="Q114" i="14"/>
  <c r="P114" i="14"/>
  <c r="O114" i="14"/>
  <c r="N114" i="14"/>
  <c r="M114" i="14"/>
  <c r="M127" i="14" s="1"/>
  <c r="L114" i="14"/>
  <c r="L135" i="14" s="1"/>
  <c r="L134" i="14" s="1"/>
  <c r="K114" i="14"/>
  <c r="K127" i="14" s="1"/>
  <c r="J114" i="14"/>
  <c r="I114" i="14"/>
  <c r="H114" i="14"/>
  <c r="G114" i="14"/>
  <c r="F114" i="14"/>
  <c r="C114" i="14"/>
  <c r="Q113" i="14"/>
  <c r="P113" i="14"/>
  <c r="O113" i="14"/>
  <c r="N113" i="14"/>
  <c r="B113" i="14" s="1"/>
  <c r="M113" i="14"/>
  <c r="L113" i="14"/>
  <c r="K113" i="14"/>
  <c r="J113" i="14"/>
  <c r="I113" i="14"/>
  <c r="H113" i="14"/>
  <c r="G113" i="14"/>
  <c r="F113" i="14"/>
  <c r="C113" i="14"/>
  <c r="Q112" i="14"/>
  <c r="Q135" i="14" s="1"/>
  <c r="Q134" i="14" s="1"/>
  <c r="P112" i="14"/>
  <c r="P135" i="14" s="1"/>
  <c r="P134" i="14" s="1"/>
  <c r="O112" i="14"/>
  <c r="O135" i="14" s="1"/>
  <c r="O134" i="14" s="1"/>
  <c r="N112" i="14"/>
  <c r="M112" i="14"/>
  <c r="M135" i="14" s="1"/>
  <c r="M134" i="14" s="1"/>
  <c r="L112" i="14"/>
  <c r="K112" i="14"/>
  <c r="J112" i="14"/>
  <c r="I112" i="14"/>
  <c r="H112" i="14"/>
  <c r="G112" i="14"/>
  <c r="F112" i="14"/>
  <c r="C112" i="14"/>
  <c r="C135" i="14" s="1"/>
  <c r="C134" i="14" s="1"/>
  <c r="B112" i="14"/>
  <c r="Q111" i="14"/>
  <c r="P111" i="14"/>
  <c r="O111" i="14"/>
  <c r="N111" i="14"/>
  <c r="M111" i="14"/>
  <c r="L111" i="14"/>
  <c r="K111" i="14"/>
  <c r="J111" i="14"/>
  <c r="I111" i="14"/>
  <c r="H111" i="14"/>
  <c r="G111" i="14"/>
  <c r="G126" i="14" s="1"/>
  <c r="F111" i="14"/>
  <c r="F126" i="14" s="1"/>
  <c r="C111" i="14"/>
  <c r="Q110" i="14"/>
  <c r="P110" i="14"/>
  <c r="O110" i="14"/>
  <c r="O126" i="14" s="1"/>
  <c r="N110" i="14"/>
  <c r="N126" i="14" s="1"/>
  <c r="M110" i="14"/>
  <c r="M126" i="14" s="1"/>
  <c r="L110" i="14"/>
  <c r="L126" i="14" s="1"/>
  <c r="K110" i="14"/>
  <c r="K126" i="14" s="1"/>
  <c r="J110" i="14"/>
  <c r="J126" i="14" s="1"/>
  <c r="I110" i="14"/>
  <c r="I126" i="14" s="1"/>
  <c r="H110" i="14"/>
  <c r="H126" i="14" s="1"/>
  <c r="G110" i="14"/>
  <c r="F110" i="14"/>
  <c r="C110" i="14"/>
  <c r="Q109" i="14"/>
  <c r="P109" i="14"/>
  <c r="O109" i="14"/>
  <c r="N109" i="14"/>
  <c r="M109" i="14"/>
  <c r="L109" i="14"/>
  <c r="K109" i="14"/>
  <c r="J109" i="14"/>
  <c r="B109" i="14" s="1"/>
  <c r="I109" i="14"/>
  <c r="H109" i="14"/>
  <c r="G109" i="14"/>
  <c r="F109" i="14"/>
  <c r="C109" i="14"/>
  <c r="Q108" i="14"/>
  <c r="P108" i="14"/>
  <c r="O108" i="14"/>
  <c r="N108" i="14"/>
  <c r="M108" i="14"/>
  <c r="M128" i="14" s="1"/>
  <c r="L108" i="14"/>
  <c r="B108" i="14" s="1"/>
  <c r="K108" i="14"/>
  <c r="J108" i="14"/>
  <c r="I108" i="14"/>
  <c r="H108" i="14"/>
  <c r="G108" i="14"/>
  <c r="F108" i="14"/>
  <c r="C108" i="14"/>
  <c r="Q107" i="14"/>
  <c r="Q128" i="14" s="1"/>
  <c r="P107" i="14"/>
  <c r="P128" i="14" s="1"/>
  <c r="O107" i="14"/>
  <c r="O128" i="14" s="1"/>
  <c r="N107" i="14"/>
  <c r="N128" i="14" s="1"/>
  <c r="M107" i="14"/>
  <c r="L107" i="14"/>
  <c r="K107" i="14"/>
  <c r="K128" i="14" s="1"/>
  <c r="J107" i="14"/>
  <c r="J128" i="14" s="1"/>
  <c r="I107" i="14"/>
  <c r="I128" i="14" s="1"/>
  <c r="H107" i="14"/>
  <c r="H128" i="14" s="1"/>
  <c r="G107" i="14"/>
  <c r="G128" i="14" s="1"/>
  <c r="F107" i="14"/>
  <c r="F128" i="14" s="1"/>
  <c r="C107" i="14"/>
  <c r="Q106" i="14"/>
  <c r="P106" i="14"/>
  <c r="O106" i="14"/>
  <c r="N106" i="14"/>
  <c r="M106" i="14"/>
  <c r="L106" i="14"/>
  <c r="K106" i="14"/>
  <c r="J106" i="14"/>
  <c r="I106" i="14"/>
  <c r="H106" i="14"/>
  <c r="G106" i="14"/>
  <c r="F106" i="14"/>
  <c r="C106" i="14"/>
  <c r="B106" i="14"/>
  <c r="Q105" i="14"/>
  <c r="P105" i="14"/>
  <c r="O105" i="14"/>
  <c r="N105" i="14"/>
  <c r="M105" i="14"/>
  <c r="L105" i="14"/>
  <c r="K105" i="14"/>
  <c r="J105" i="14"/>
  <c r="I105" i="14"/>
  <c r="H105" i="14"/>
  <c r="G105" i="14"/>
  <c r="F105" i="14"/>
  <c r="B105" i="14" s="1"/>
  <c r="C105" i="14"/>
  <c r="Q104" i="14"/>
  <c r="P104" i="14"/>
  <c r="O104" i="14"/>
  <c r="N104" i="14"/>
  <c r="M104" i="14"/>
  <c r="L104" i="14"/>
  <c r="K104" i="14"/>
  <c r="J104" i="14"/>
  <c r="I104" i="14"/>
  <c r="H104" i="14"/>
  <c r="B104" i="14" s="1"/>
  <c r="G104" i="14"/>
  <c r="F104" i="14"/>
  <c r="C104" i="14"/>
  <c r="Q103" i="14"/>
  <c r="P103" i="14"/>
  <c r="O103" i="14"/>
  <c r="N103" i="14"/>
  <c r="M103" i="14"/>
  <c r="L103" i="14"/>
  <c r="K103" i="14"/>
  <c r="K129" i="14" s="1"/>
  <c r="J103" i="14"/>
  <c r="B103" i="14" s="1"/>
  <c r="I103" i="14"/>
  <c r="H103" i="14"/>
  <c r="G103" i="14"/>
  <c r="F103" i="14"/>
  <c r="C103" i="14"/>
  <c r="Q102" i="14"/>
  <c r="P102" i="14"/>
  <c r="O102" i="14"/>
  <c r="N102" i="14"/>
  <c r="M102" i="14"/>
  <c r="M129" i="14" s="1"/>
  <c r="L102" i="14"/>
  <c r="B102" i="14" s="1"/>
  <c r="K102" i="14"/>
  <c r="J102" i="14"/>
  <c r="I102" i="14"/>
  <c r="H102" i="14"/>
  <c r="G102" i="14"/>
  <c r="F102" i="14"/>
  <c r="C102" i="14"/>
  <c r="Q101" i="14"/>
  <c r="P101" i="14"/>
  <c r="O101" i="14"/>
  <c r="O132" i="14" s="1"/>
  <c r="O131" i="14" s="1"/>
  <c r="N101" i="14"/>
  <c r="N132" i="14" s="1"/>
  <c r="N131" i="14" s="1"/>
  <c r="M101" i="14"/>
  <c r="L101" i="14"/>
  <c r="K101" i="14"/>
  <c r="J101" i="14"/>
  <c r="I101" i="14"/>
  <c r="H101" i="14"/>
  <c r="G101" i="14"/>
  <c r="F101" i="14"/>
  <c r="C101" i="14"/>
  <c r="Q100" i="14"/>
  <c r="Q132" i="14" s="1"/>
  <c r="Q131" i="14" s="1"/>
  <c r="P100" i="14"/>
  <c r="P132" i="14" s="1"/>
  <c r="P131" i="14" s="1"/>
  <c r="O100" i="14"/>
  <c r="N100" i="14"/>
  <c r="M100" i="14"/>
  <c r="M132" i="14" s="1"/>
  <c r="M131" i="14" s="1"/>
  <c r="L100" i="14"/>
  <c r="L132" i="14" s="1"/>
  <c r="L131" i="14" s="1"/>
  <c r="K100" i="14"/>
  <c r="K132" i="14" s="1"/>
  <c r="K131" i="14" s="1"/>
  <c r="J100" i="14"/>
  <c r="J132" i="14" s="1"/>
  <c r="J131" i="14" s="1"/>
  <c r="I100" i="14"/>
  <c r="I129" i="14" s="1"/>
  <c r="H100" i="14"/>
  <c r="H129" i="14" s="1"/>
  <c r="G100" i="14"/>
  <c r="G129" i="14" s="1"/>
  <c r="F100" i="14"/>
  <c r="F129" i="14" s="1"/>
  <c r="C100" i="14"/>
  <c r="C132" i="14" s="1"/>
  <c r="C131" i="14" s="1"/>
  <c r="B100" i="14"/>
  <c r="Q99" i="14"/>
  <c r="P99" i="14"/>
  <c r="O99" i="14"/>
  <c r="N99" i="14"/>
  <c r="M99" i="14"/>
  <c r="L99" i="14"/>
  <c r="K99" i="14"/>
  <c r="J99" i="14"/>
  <c r="I99" i="14"/>
  <c r="H99" i="14"/>
  <c r="G99" i="14"/>
  <c r="F99" i="14"/>
  <c r="Q89" i="14"/>
  <c r="P89" i="14"/>
  <c r="O89" i="14"/>
  <c r="N89" i="14"/>
  <c r="M89" i="14"/>
  <c r="L89" i="14"/>
  <c r="K89" i="14"/>
  <c r="J89" i="14"/>
  <c r="I89" i="14"/>
  <c r="I88" i="14" s="1"/>
  <c r="H89" i="14"/>
  <c r="H88" i="14" s="1"/>
  <c r="G89" i="14"/>
  <c r="G88" i="14" s="1"/>
  <c r="F89" i="14"/>
  <c r="F88" i="14" s="1"/>
  <c r="E89" i="14"/>
  <c r="D89" i="14"/>
  <c r="Q88" i="14"/>
  <c r="P88" i="14"/>
  <c r="O88" i="14"/>
  <c r="N88" i="14"/>
  <c r="M88" i="14"/>
  <c r="L88" i="14"/>
  <c r="K88" i="14"/>
  <c r="J88" i="14"/>
  <c r="E88" i="14"/>
  <c r="D88" i="14"/>
  <c r="Q86" i="14"/>
  <c r="Q85" i="14" s="1"/>
  <c r="P86" i="14"/>
  <c r="P85" i="14" s="1"/>
  <c r="O86" i="14"/>
  <c r="O85" i="14" s="1"/>
  <c r="N86" i="14"/>
  <c r="N85" i="14" s="1"/>
  <c r="M86" i="14"/>
  <c r="L86" i="14"/>
  <c r="K86" i="14"/>
  <c r="J86" i="14"/>
  <c r="I86" i="14"/>
  <c r="H86" i="14"/>
  <c r="G86" i="14"/>
  <c r="F86" i="14"/>
  <c r="E86" i="14"/>
  <c r="E85" i="14" s="1"/>
  <c r="D86" i="14"/>
  <c r="D85" i="14" s="1"/>
  <c r="M85" i="14"/>
  <c r="L85" i="14"/>
  <c r="K85" i="14"/>
  <c r="J85" i="14"/>
  <c r="I85" i="14"/>
  <c r="H85" i="14"/>
  <c r="G85" i="14"/>
  <c r="F85" i="14"/>
  <c r="Q83" i="14"/>
  <c r="P83" i="14"/>
  <c r="O83" i="14"/>
  <c r="N83" i="14"/>
  <c r="M83" i="14"/>
  <c r="L83" i="14"/>
  <c r="K83" i="14"/>
  <c r="J83" i="14"/>
  <c r="I83" i="14"/>
  <c r="H83" i="14"/>
  <c r="G83" i="14"/>
  <c r="F83" i="14"/>
  <c r="C83" i="14"/>
  <c r="Q82" i="14"/>
  <c r="P82" i="14"/>
  <c r="O82" i="14"/>
  <c r="N82" i="14"/>
  <c r="M82" i="14"/>
  <c r="L82" i="14"/>
  <c r="K82" i="14"/>
  <c r="J82" i="14"/>
  <c r="I82" i="14"/>
  <c r="H82" i="14"/>
  <c r="G82" i="14"/>
  <c r="F82" i="14"/>
  <c r="C82" i="14"/>
  <c r="Q81" i="14"/>
  <c r="P81" i="14"/>
  <c r="O81" i="14"/>
  <c r="N81" i="14"/>
  <c r="M81" i="14"/>
  <c r="L81" i="14"/>
  <c r="K81" i="14"/>
  <c r="J81" i="14"/>
  <c r="I81" i="14"/>
  <c r="H81" i="14"/>
  <c r="G81" i="14"/>
  <c r="F81" i="14"/>
  <c r="C81" i="14"/>
  <c r="B81" i="14"/>
  <c r="Q80" i="14"/>
  <c r="P80" i="14"/>
  <c r="O80" i="14"/>
  <c r="N80" i="14"/>
  <c r="M80" i="14"/>
  <c r="L80" i="14"/>
  <c r="K80" i="14"/>
  <c r="J80" i="14"/>
  <c r="I80" i="14"/>
  <c r="H80" i="14"/>
  <c r="G80" i="14"/>
  <c r="F80" i="14"/>
  <c r="C80" i="14"/>
  <c r="B80" i="14"/>
  <c r="C77" i="14"/>
  <c r="B77" i="14"/>
  <c r="C76" i="14"/>
  <c r="B76" i="14"/>
  <c r="C75" i="14"/>
  <c r="B75" i="14"/>
  <c r="C74" i="14"/>
  <c r="B74" i="14"/>
  <c r="C73" i="14"/>
  <c r="B73" i="14"/>
  <c r="C72" i="14"/>
  <c r="B72" i="14"/>
  <c r="C71" i="14"/>
  <c r="B71" i="14"/>
  <c r="C70" i="14"/>
  <c r="B70" i="14"/>
  <c r="C69" i="14"/>
  <c r="B69" i="14"/>
  <c r="C68" i="14"/>
  <c r="B68" i="14"/>
  <c r="C67" i="14"/>
  <c r="B67" i="14"/>
  <c r="C66" i="14"/>
  <c r="C89" i="14" s="1"/>
  <c r="C88" i="14" s="1"/>
  <c r="B66" i="14"/>
  <c r="B89" i="14" s="1"/>
  <c r="B88" i="14" s="1"/>
  <c r="C65" i="14"/>
  <c r="B65" i="14"/>
  <c r="C64" i="14"/>
  <c r="B64" i="14"/>
  <c r="C63" i="14"/>
  <c r="B63" i="14"/>
  <c r="C62" i="14"/>
  <c r="B62" i="14"/>
  <c r="C61" i="14"/>
  <c r="B61" i="14"/>
  <c r="B82" i="14" s="1"/>
  <c r="C60" i="14"/>
  <c r="B60" i="14"/>
  <c r="C59" i="14"/>
  <c r="B59" i="14"/>
  <c r="C58" i="14"/>
  <c r="B58" i="14"/>
  <c r="C57" i="14"/>
  <c r="B57" i="14"/>
  <c r="C56" i="14"/>
  <c r="B56" i="14"/>
  <c r="C55" i="14"/>
  <c r="B55" i="14"/>
  <c r="C54" i="14"/>
  <c r="C86" i="14" s="1"/>
  <c r="C85" i="14" s="1"/>
  <c r="B54" i="14"/>
  <c r="B86" i="14" s="1"/>
  <c r="B85" i="14" s="1"/>
  <c r="Q53" i="14"/>
  <c r="P53" i="14"/>
  <c r="O53" i="14"/>
  <c r="N53" i="14"/>
  <c r="M53" i="14"/>
  <c r="L53" i="14"/>
  <c r="K53" i="14"/>
  <c r="J53" i="14"/>
  <c r="I53" i="14"/>
  <c r="H53" i="14"/>
  <c r="G53" i="14"/>
  <c r="F53" i="14"/>
  <c r="B50" i="14"/>
  <c r="Q43" i="14"/>
  <c r="P43" i="14"/>
  <c r="O43" i="14"/>
  <c r="N43" i="14"/>
  <c r="M43" i="14"/>
  <c r="L43" i="14"/>
  <c r="K43" i="14"/>
  <c r="J43" i="14"/>
  <c r="J42" i="14" s="1"/>
  <c r="I43" i="14"/>
  <c r="I42" i="14" s="1"/>
  <c r="H43" i="14"/>
  <c r="H42" i="14" s="1"/>
  <c r="G43" i="14"/>
  <c r="G42" i="14" s="1"/>
  <c r="F43" i="14"/>
  <c r="E43" i="14"/>
  <c r="D43" i="14"/>
  <c r="Q42" i="14"/>
  <c r="P42" i="14"/>
  <c r="O42" i="14"/>
  <c r="N42" i="14"/>
  <c r="M42" i="14"/>
  <c r="L42" i="14"/>
  <c r="K42" i="14"/>
  <c r="F42" i="14"/>
  <c r="E42" i="14"/>
  <c r="D42" i="14"/>
  <c r="Q40" i="14"/>
  <c r="Q39" i="14" s="1"/>
  <c r="P40" i="14"/>
  <c r="P39" i="14" s="1"/>
  <c r="O40" i="14"/>
  <c r="O39" i="14" s="1"/>
  <c r="N40" i="14"/>
  <c r="M40" i="14"/>
  <c r="L40" i="14"/>
  <c r="K40" i="14"/>
  <c r="J40" i="14"/>
  <c r="I40" i="14"/>
  <c r="H40" i="14"/>
  <c r="G40" i="14"/>
  <c r="F40" i="14"/>
  <c r="F39" i="14" s="1"/>
  <c r="E40" i="14"/>
  <c r="E39" i="14" s="1"/>
  <c r="D40" i="14"/>
  <c r="D39" i="14" s="1"/>
  <c r="N39" i="14"/>
  <c r="M39" i="14"/>
  <c r="L39" i="14"/>
  <c r="K39" i="14"/>
  <c r="J39" i="14"/>
  <c r="I39" i="14"/>
  <c r="H39" i="14"/>
  <c r="G39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C37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C36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C35" i="14"/>
  <c r="B35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C34" i="14"/>
  <c r="C31" i="14"/>
  <c r="B31" i="14"/>
  <c r="C30" i="14"/>
  <c r="B30" i="14"/>
  <c r="C29" i="14"/>
  <c r="B29" i="14"/>
  <c r="C28" i="14"/>
  <c r="B28" i="14"/>
  <c r="C27" i="14"/>
  <c r="B27" i="14"/>
  <c r="C26" i="14"/>
  <c r="B26" i="14"/>
  <c r="C25" i="14"/>
  <c r="B25" i="14"/>
  <c r="C24" i="14"/>
  <c r="B24" i="14"/>
  <c r="C23" i="14"/>
  <c r="B23" i="14"/>
  <c r="C22" i="14"/>
  <c r="B22" i="14"/>
  <c r="C21" i="14"/>
  <c r="B21" i="14"/>
  <c r="B43" i="14" s="1"/>
  <c r="B42" i="14" s="1"/>
  <c r="C20" i="14"/>
  <c r="C43" i="14" s="1"/>
  <c r="C42" i="14" s="1"/>
  <c r="B20" i="14"/>
  <c r="C19" i="14"/>
  <c r="B19" i="14"/>
  <c r="C18" i="14"/>
  <c r="B18" i="14"/>
  <c r="B34" i="14" s="1"/>
  <c r="C17" i="14"/>
  <c r="B17" i="14"/>
  <c r="C16" i="14"/>
  <c r="B16" i="14"/>
  <c r="C15" i="14"/>
  <c r="B15" i="14"/>
  <c r="B36" i="14" s="1"/>
  <c r="C14" i="14"/>
  <c r="B14" i="14"/>
  <c r="C13" i="14"/>
  <c r="B13" i="14"/>
  <c r="C12" i="14"/>
  <c r="B12" i="14"/>
  <c r="C11" i="14"/>
  <c r="B11" i="14"/>
  <c r="C10" i="14"/>
  <c r="B10" i="14"/>
  <c r="C9" i="14"/>
  <c r="B9" i="14"/>
  <c r="B37" i="14" s="1"/>
  <c r="C8" i="14"/>
  <c r="C40" i="14" s="1"/>
  <c r="C39" i="14" s="1"/>
  <c r="B8" i="14"/>
  <c r="B40" i="14" s="1"/>
  <c r="B39" i="14" s="1"/>
  <c r="Q6" i="14"/>
  <c r="B4" i="14"/>
  <c r="A1" i="14"/>
  <c r="E135" i="13"/>
  <c r="D135" i="13"/>
  <c r="E134" i="13"/>
  <c r="D134" i="13"/>
  <c r="O132" i="13"/>
  <c r="O131" i="13" s="1"/>
  <c r="E132" i="13"/>
  <c r="E131" i="13" s="1"/>
  <c r="D132" i="13"/>
  <c r="D131" i="13" s="1"/>
  <c r="C129" i="13"/>
  <c r="C128" i="13"/>
  <c r="Q127" i="13"/>
  <c r="P127" i="13"/>
  <c r="O127" i="13"/>
  <c r="N127" i="13"/>
  <c r="I127" i="13"/>
  <c r="G127" i="13"/>
  <c r="F127" i="13"/>
  <c r="C127" i="13"/>
  <c r="Q126" i="13"/>
  <c r="P126" i="13"/>
  <c r="C126" i="13"/>
  <c r="Q123" i="13"/>
  <c r="P123" i="13"/>
  <c r="O123" i="13"/>
  <c r="N123" i="13"/>
  <c r="M123" i="13"/>
  <c r="L123" i="13"/>
  <c r="K123" i="13"/>
  <c r="J123" i="13"/>
  <c r="I123" i="13"/>
  <c r="H123" i="13"/>
  <c r="G123" i="13"/>
  <c r="F123" i="13"/>
  <c r="B123" i="13" s="1"/>
  <c r="C123" i="13"/>
  <c r="Q122" i="13"/>
  <c r="P122" i="13"/>
  <c r="O122" i="13"/>
  <c r="N122" i="13"/>
  <c r="M122" i="13"/>
  <c r="L122" i="13"/>
  <c r="K122" i="13"/>
  <c r="J122" i="13"/>
  <c r="I122" i="13"/>
  <c r="H122" i="13"/>
  <c r="B122" i="13" s="1"/>
  <c r="G122" i="13"/>
  <c r="F122" i="13"/>
  <c r="C122" i="13"/>
  <c r="Q121" i="13"/>
  <c r="P121" i="13"/>
  <c r="O121" i="13"/>
  <c r="N121" i="13"/>
  <c r="M121" i="13"/>
  <c r="L121" i="13"/>
  <c r="K121" i="13"/>
  <c r="J121" i="13"/>
  <c r="I121" i="13"/>
  <c r="H121" i="13"/>
  <c r="G121" i="13"/>
  <c r="F121" i="13"/>
  <c r="B121" i="13" s="1"/>
  <c r="C121" i="13"/>
  <c r="Q120" i="13"/>
  <c r="P120" i="13"/>
  <c r="O120" i="13"/>
  <c r="N120" i="13"/>
  <c r="M120" i="13"/>
  <c r="L120" i="13"/>
  <c r="B120" i="13" s="1"/>
  <c r="K120" i="13"/>
  <c r="J120" i="13"/>
  <c r="I120" i="13"/>
  <c r="H120" i="13"/>
  <c r="G120" i="13"/>
  <c r="F120" i="13"/>
  <c r="C120" i="13"/>
  <c r="Q119" i="13"/>
  <c r="P119" i="13"/>
  <c r="O119" i="13"/>
  <c r="N119" i="13"/>
  <c r="B119" i="13" s="1"/>
  <c r="M119" i="13"/>
  <c r="L119" i="13"/>
  <c r="K119" i="13"/>
  <c r="J119" i="13"/>
  <c r="I119" i="13"/>
  <c r="H119" i="13"/>
  <c r="G119" i="13"/>
  <c r="F119" i="13"/>
  <c r="C119" i="13"/>
  <c r="Q118" i="13"/>
  <c r="P118" i="13"/>
  <c r="O118" i="13"/>
  <c r="N118" i="13"/>
  <c r="M118" i="13"/>
  <c r="L118" i="13"/>
  <c r="K118" i="13"/>
  <c r="J118" i="13"/>
  <c r="I118" i="13"/>
  <c r="H118" i="13"/>
  <c r="G118" i="13"/>
  <c r="F118" i="13"/>
  <c r="C118" i="13"/>
  <c r="B118" i="13"/>
  <c r="Q117" i="13"/>
  <c r="P117" i="13"/>
  <c r="O117" i="13"/>
  <c r="N117" i="13"/>
  <c r="M117" i="13"/>
  <c r="L117" i="13"/>
  <c r="K117" i="13"/>
  <c r="J117" i="13"/>
  <c r="I117" i="13"/>
  <c r="H117" i="13"/>
  <c r="G117" i="13"/>
  <c r="G135" i="13" s="1"/>
  <c r="G134" i="13" s="1"/>
  <c r="F117" i="13"/>
  <c r="F135" i="13" s="1"/>
  <c r="F134" i="13" s="1"/>
  <c r="C117" i="13"/>
  <c r="Q116" i="13"/>
  <c r="P116" i="13"/>
  <c r="O116" i="13"/>
  <c r="N116" i="13"/>
  <c r="M116" i="13"/>
  <c r="L116" i="13"/>
  <c r="K116" i="13"/>
  <c r="J116" i="13"/>
  <c r="I116" i="13"/>
  <c r="I135" i="13" s="1"/>
  <c r="I134" i="13" s="1"/>
  <c r="H116" i="13"/>
  <c r="B116" i="13" s="1"/>
  <c r="G116" i="13"/>
  <c r="F116" i="13"/>
  <c r="C116" i="13"/>
  <c r="Q115" i="13"/>
  <c r="P115" i="13"/>
  <c r="O115" i="13"/>
  <c r="N115" i="13"/>
  <c r="M115" i="13"/>
  <c r="L115" i="13"/>
  <c r="K115" i="13"/>
  <c r="K135" i="13" s="1"/>
  <c r="K134" i="13" s="1"/>
  <c r="J115" i="13"/>
  <c r="J127" i="13" s="1"/>
  <c r="I115" i="13"/>
  <c r="H115" i="13"/>
  <c r="G115" i="13"/>
  <c r="F115" i="13"/>
  <c r="B115" i="13" s="1"/>
  <c r="C115" i="13"/>
  <c r="Q114" i="13"/>
  <c r="P114" i="13"/>
  <c r="O114" i="13"/>
  <c r="N114" i="13"/>
  <c r="M114" i="13"/>
  <c r="M127" i="13" s="1"/>
  <c r="L114" i="13"/>
  <c r="L127" i="13" s="1"/>
  <c r="K114" i="13"/>
  <c r="K127" i="13" s="1"/>
  <c r="J114" i="13"/>
  <c r="I114" i="13"/>
  <c r="H114" i="13"/>
  <c r="H127" i="13" s="1"/>
  <c r="G114" i="13"/>
  <c r="F114" i="13"/>
  <c r="C114" i="13"/>
  <c r="Q113" i="13"/>
  <c r="P113" i="13"/>
  <c r="O113" i="13"/>
  <c r="N113" i="13"/>
  <c r="B113" i="13" s="1"/>
  <c r="M113" i="13"/>
  <c r="L113" i="13"/>
  <c r="K113" i="13"/>
  <c r="J113" i="13"/>
  <c r="I113" i="13"/>
  <c r="H113" i="13"/>
  <c r="G113" i="13"/>
  <c r="F113" i="13"/>
  <c r="C113" i="13"/>
  <c r="Q112" i="13"/>
  <c r="Q135" i="13" s="1"/>
  <c r="Q134" i="13" s="1"/>
  <c r="P112" i="13"/>
  <c r="P135" i="13" s="1"/>
  <c r="P134" i="13" s="1"/>
  <c r="O112" i="13"/>
  <c r="O135" i="13" s="1"/>
  <c r="O134" i="13" s="1"/>
  <c r="N112" i="13"/>
  <c r="M112" i="13"/>
  <c r="M135" i="13" s="1"/>
  <c r="M134" i="13" s="1"/>
  <c r="L112" i="13"/>
  <c r="L135" i="13" s="1"/>
  <c r="L134" i="13" s="1"/>
  <c r="K112" i="13"/>
  <c r="J112" i="13"/>
  <c r="I112" i="13"/>
  <c r="H112" i="13"/>
  <c r="G112" i="13"/>
  <c r="F112" i="13"/>
  <c r="C112" i="13"/>
  <c r="C135" i="13" s="1"/>
  <c r="C134" i="13" s="1"/>
  <c r="B112" i="13"/>
  <c r="Q111" i="13"/>
  <c r="P111" i="13"/>
  <c r="O111" i="13"/>
  <c r="N111" i="13"/>
  <c r="M111" i="13"/>
  <c r="L111" i="13"/>
  <c r="K111" i="13"/>
  <c r="J111" i="13"/>
  <c r="I111" i="13"/>
  <c r="H111" i="13"/>
  <c r="G111" i="13"/>
  <c r="G126" i="13" s="1"/>
  <c r="F111" i="13"/>
  <c r="F126" i="13" s="1"/>
  <c r="C111" i="13"/>
  <c r="Q110" i="13"/>
  <c r="P110" i="13"/>
  <c r="O110" i="13"/>
  <c r="O126" i="13" s="1"/>
  <c r="N110" i="13"/>
  <c r="N126" i="13" s="1"/>
  <c r="M110" i="13"/>
  <c r="M126" i="13" s="1"/>
  <c r="L110" i="13"/>
  <c r="L126" i="13" s="1"/>
  <c r="K110" i="13"/>
  <c r="K126" i="13" s="1"/>
  <c r="J110" i="13"/>
  <c r="J126" i="13" s="1"/>
  <c r="I110" i="13"/>
  <c r="I126" i="13" s="1"/>
  <c r="H110" i="13"/>
  <c r="B110" i="13" s="1"/>
  <c r="G110" i="13"/>
  <c r="F110" i="13"/>
  <c r="C110" i="13"/>
  <c r="Q109" i="13"/>
  <c r="P109" i="13"/>
  <c r="O109" i="13"/>
  <c r="N109" i="13"/>
  <c r="M109" i="13"/>
  <c r="L109" i="13"/>
  <c r="K109" i="13"/>
  <c r="J109" i="13"/>
  <c r="I109" i="13"/>
  <c r="H109" i="13"/>
  <c r="G109" i="13"/>
  <c r="F109" i="13"/>
  <c r="B109" i="13" s="1"/>
  <c r="C109" i="13"/>
  <c r="Q108" i="13"/>
  <c r="P108" i="13"/>
  <c r="O108" i="13"/>
  <c r="N108" i="13"/>
  <c r="M108" i="13"/>
  <c r="M128" i="13" s="1"/>
  <c r="L108" i="13"/>
  <c r="B108" i="13" s="1"/>
  <c r="K108" i="13"/>
  <c r="J108" i="13"/>
  <c r="I108" i="13"/>
  <c r="H108" i="13"/>
  <c r="H128" i="13" s="1"/>
  <c r="G108" i="13"/>
  <c r="F108" i="13"/>
  <c r="C108" i="13"/>
  <c r="Q107" i="13"/>
  <c r="Q128" i="13" s="1"/>
  <c r="P107" i="13"/>
  <c r="P128" i="13" s="1"/>
  <c r="O107" i="13"/>
  <c r="O128" i="13" s="1"/>
  <c r="N107" i="13"/>
  <c r="B107" i="13" s="1"/>
  <c r="M107" i="13"/>
  <c r="L107" i="13"/>
  <c r="K107" i="13"/>
  <c r="K128" i="13" s="1"/>
  <c r="J107" i="13"/>
  <c r="J128" i="13" s="1"/>
  <c r="I107" i="13"/>
  <c r="I128" i="13" s="1"/>
  <c r="H107" i="13"/>
  <c r="G107" i="13"/>
  <c r="G128" i="13" s="1"/>
  <c r="F107" i="13"/>
  <c r="F128" i="13" s="1"/>
  <c r="C107" i="13"/>
  <c r="Q106" i="13"/>
  <c r="P106" i="13"/>
  <c r="B106" i="13" s="1"/>
  <c r="O106" i="13"/>
  <c r="N106" i="13"/>
  <c r="M106" i="13"/>
  <c r="L106" i="13"/>
  <c r="K106" i="13"/>
  <c r="J106" i="13"/>
  <c r="I106" i="13"/>
  <c r="H106" i="13"/>
  <c r="G106" i="13"/>
  <c r="F106" i="13"/>
  <c r="C106" i="13"/>
  <c r="Q105" i="13"/>
  <c r="P105" i="13"/>
  <c r="O105" i="13"/>
  <c r="N105" i="13"/>
  <c r="M105" i="13"/>
  <c r="L105" i="13"/>
  <c r="K105" i="13"/>
  <c r="J105" i="13"/>
  <c r="I105" i="13"/>
  <c r="H105" i="13"/>
  <c r="G105" i="13"/>
  <c r="F105" i="13"/>
  <c r="B105" i="13" s="1"/>
  <c r="C105" i="13"/>
  <c r="Q104" i="13"/>
  <c r="P104" i="13"/>
  <c r="O104" i="13"/>
  <c r="N104" i="13"/>
  <c r="M104" i="13"/>
  <c r="L104" i="13"/>
  <c r="K104" i="13"/>
  <c r="J104" i="13"/>
  <c r="I104" i="13"/>
  <c r="H104" i="13"/>
  <c r="B104" i="13" s="1"/>
  <c r="G104" i="13"/>
  <c r="F104" i="13"/>
  <c r="C104" i="13"/>
  <c r="Q103" i="13"/>
  <c r="P103" i="13"/>
  <c r="O103" i="13"/>
  <c r="N103" i="13"/>
  <c r="M103" i="13"/>
  <c r="L103" i="13"/>
  <c r="K103" i="13"/>
  <c r="K129" i="13" s="1"/>
  <c r="J103" i="13"/>
  <c r="J129" i="13" s="1"/>
  <c r="I103" i="13"/>
  <c r="H103" i="13"/>
  <c r="G103" i="13"/>
  <c r="F103" i="13"/>
  <c r="B103" i="13" s="1"/>
  <c r="C103" i="13"/>
  <c r="Q102" i="13"/>
  <c r="P102" i="13"/>
  <c r="O102" i="13"/>
  <c r="N102" i="13"/>
  <c r="M102" i="13"/>
  <c r="M129" i="13" s="1"/>
  <c r="L102" i="13"/>
  <c r="B102" i="13" s="1"/>
  <c r="K102" i="13"/>
  <c r="J102" i="13"/>
  <c r="I102" i="13"/>
  <c r="H102" i="13"/>
  <c r="G102" i="13"/>
  <c r="F102" i="13"/>
  <c r="C102" i="13"/>
  <c r="Q101" i="13"/>
  <c r="P101" i="13"/>
  <c r="O101" i="13"/>
  <c r="O129" i="13" s="1"/>
  <c r="N101" i="13"/>
  <c r="N132" i="13" s="1"/>
  <c r="N131" i="13" s="1"/>
  <c r="M101" i="13"/>
  <c r="L101" i="13"/>
  <c r="K101" i="13"/>
  <c r="J101" i="13"/>
  <c r="J132" i="13" s="1"/>
  <c r="J131" i="13" s="1"/>
  <c r="I101" i="13"/>
  <c r="H101" i="13"/>
  <c r="G101" i="13"/>
  <c r="F101" i="13"/>
  <c r="C101" i="13"/>
  <c r="Q100" i="13"/>
  <c r="Q132" i="13" s="1"/>
  <c r="Q131" i="13" s="1"/>
  <c r="P100" i="13"/>
  <c r="P132" i="13" s="1"/>
  <c r="P131" i="13" s="1"/>
  <c r="O100" i="13"/>
  <c r="N100" i="13"/>
  <c r="M100" i="13"/>
  <c r="M132" i="13" s="1"/>
  <c r="M131" i="13" s="1"/>
  <c r="L100" i="13"/>
  <c r="L132" i="13" s="1"/>
  <c r="L131" i="13" s="1"/>
  <c r="K100" i="13"/>
  <c r="K132" i="13" s="1"/>
  <c r="K131" i="13" s="1"/>
  <c r="J100" i="13"/>
  <c r="I100" i="13"/>
  <c r="I129" i="13" s="1"/>
  <c r="H100" i="13"/>
  <c r="H129" i="13" s="1"/>
  <c r="G100" i="13"/>
  <c r="G129" i="13" s="1"/>
  <c r="F100" i="13"/>
  <c r="F129" i="13" s="1"/>
  <c r="C100" i="13"/>
  <c r="C132" i="13" s="1"/>
  <c r="C131" i="13" s="1"/>
  <c r="B100" i="13"/>
  <c r="Q99" i="13"/>
  <c r="P99" i="13"/>
  <c r="O99" i="13"/>
  <c r="N99" i="13"/>
  <c r="M99" i="13"/>
  <c r="L99" i="13"/>
  <c r="K99" i="13"/>
  <c r="J99" i="13"/>
  <c r="I99" i="13"/>
  <c r="H99" i="13"/>
  <c r="G99" i="13"/>
  <c r="F99" i="13"/>
  <c r="Q89" i="13"/>
  <c r="P89" i="13"/>
  <c r="O89" i="13"/>
  <c r="N89" i="13"/>
  <c r="M89" i="13"/>
  <c r="L89" i="13"/>
  <c r="K89" i="13"/>
  <c r="J89" i="13"/>
  <c r="I89" i="13"/>
  <c r="I88" i="13" s="1"/>
  <c r="H89" i="13"/>
  <c r="H88" i="13" s="1"/>
  <c r="G89" i="13"/>
  <c r="G88" i="13" s="1"/>
  <c r="F89" i="13"/>
  <c r="F88" i="13" s="1"/>
  <c r="E89" i="13"/>
  <c r="D89" i="13"/>
  <c r="Q88" i="13"/>
  <c r="P88" i="13"/>
  <c r="O88" i="13"/>
  <c r="N88" i="13"/>
  <c r="M88" i="13"/>
  <c r="L88" i="13"/>
  <c r="K88" i="13"/>
  <c r="J88" i="13"/>
  <c r="E88" i="13"/>
  <c r="D88" i="13"/>
  <c r="Q86" i="13"/>
  <c r="Q85" i="13" s="1"/>
  <c r="P86" i="13"/>
  <c r="P85" i="13" s="1"/>
  <c r="O86" i="13"/>
  <c r="O85" i="13" s="1"/>
  <c r="N86" i="13"/>
  <c r="N85" i="13" s="1"/>
  <c r="M86" i="13"/>
  <c r="L86" i="13"/>
  <c r="K86" i="13"/>
  <c r="J86" i="13"/>
  <c r="I86" i="13"/>
  <c r="H86" i="13"/>
  <c r="G86" i="13"/>
  <c r="F86" i="13"/>
  <c r="E86" i="13"/>
  <c r="E85" i="13" s="1"/>
  <c r="D86" i="13"/>
  <c r="D85" i="13" s="1"/>
  <c r="M85" i="13"/>
  <c r="L85" i="13"/>
  <c r="K85" i="13"/>
  <c r="J85" i="13"/>
  <c r="I85" i="13"/>
  <c r="H85" i="13"/>
  <c r="G85" i="13"/>
  <c r="F85" i="13"/>
  <c r="Q83" i="13"/>
  <c r="P83" i="13"/>
  <c r="O83" i="13"/>
  <c r="N83" i="13"/>
  <c r="M83" i="13"/>
  <c r="L83" i="13"/>
  <c r="K83" i="13"/>
  <c r="J83" i="13"/>
  <c r="I83" i="13"/>
  <c r="H83" i="13"/>
  <c r="G83" i="13"/>
  <c r="F83" i="13"/>
  <c r="C83" i="13"/>
  <c r="Q82" i="13"/>
  <c r="P82" i="13"/>
  <c r="O82" i="13"/>
  <c r="N82" i="13"/>
  <c r="M82" i="13"/>
  <c r="L82" i="13"/>
  <c r="K82" i="13"/>
  <c r="J82" i="13"/>
  <c r="I82" i="13"/>
  <c r="H82" i="13"/>
  <c r="G82" i="13"/>
  <c r="F82" i="13"/>
  <c r="C82" i="13"/>
  <c r="Q81" i="13"/>
  <c r="P81" i="13"/>
  <c r="O81" i="13"/>
  <c r="N81" i="13"/>
  <c r="M81" i="13"/>
  <c r="L81" i="13"/>
  <c r="K81" i="13"/>
  <c r="J81" i="13"/>
  <c r="I81" i="13"/>
  <c r="H81" i="13"/>
  <c r="G81" i="13"/>
  <c r="F81" i="13"/>
  <c r="C81" i="13"/>
  <c r="B81" i="13"/>
  <c r="Q80" i="13"/>
  <c r="P80" i="13"/>
  <c r="O80" i="13"/>
  <c r="N80" i="13"/>
  <c r="M80" i="13"/>
  <c r="L80" i="13"/>
  <c r="K80" i="13"/>
  <c r="J80" i="13"/>
  <c r="I80" i="13"/>
  <c r="H80" i="13"/>
  <c r="G80" i="13"/>
  <c r="F80" i="13"/>
  <c r="C80" i="13"/>
  <c r="B80" i="13"/>
  <c r="C77" i="13"/>
  <c r="B77" i="13"/>
  <c r="C76" i="13"/>
  <c r="B76" i="13"/>
  <c r="C75" i="13"/>
  <c r="B75" i="13"/>
  <c r="C74" i="13"/>
  <c r="B74" i="13"/>
  <c r="C73" i="13"/>
  <c r="B73" i="13"/>
  <c r="C72" i="13"/>
  <c r="B72" i="13"/>
  <c r="C71" i="13"/>
  <c r="B71" i="13"/>
  <c r="C70" i="13"/>
  <c r="B70" i="13"/>
  <c r="C69" i="13"/>
  <c r="B69" i="13"/>
  <c r="C68" i="13"/>
  <c r="B68" i="13"/>
  <c r="C67" i="13"/>
  <c r="B67" i="13"/>
  <c r="C66" i="13"/>
  <c r="C89" i="13" s="1"/>
  <c r="C88" i="13" s="1"/>
  <c r="B66" i="13"/>
  <c r="B89" i="13" s="1"/>
  <c r="B88" i="13" s="1"/>
  <c r="C65" i="13"/>
  <c r="B65" i="13"/>
  <c r="C64" i="13"/>
  <c r="B64" i="13"/>
  <c r="C63" i="13"/>
  <c r="B63" i="13"/>
  <c r="C62" i="13"/>
  <c r="B62" i="13"/>
  <c r="C61" i="13"/>
  <c r="B61" i="13"/>
  <c r="B82" i="13" s="1"/>
  <c r="C60" i="13"/>
  <c r="B60" i="13"/>
  <c r="C59" i="13"/>
  <c r="B59" i="13"/>
  <c r="C58" i="13"/>
  <c r="B58" i="13"/>
  <c r="C57" i="13"/>
  <c r="B57" i="13"/>
  <c r="C56" i="13"/>
  <c r="B56" i="13"/>
  <c r="C55" i="13"/>
  <c r="B55" i="13"/>
  <c r="C54" i="13"/>
  <c r="C86" i="13" s="1"/>
  <c r="C85" i="13" s="1"/>
  <c r="B54" i="13"/>
  <c r="B86" i="13" s="1"/>
  <c r="B85" i="13" s="1"/>
  <c r="Q53" i="13"/>
  <c r="P53" i="13"/>
  <c r="O53" i="13"/>
  <c r="N53" i="13"/>
  <c r="M53" i="13"/>
  <c r="L53" i="13"/>
  <c r="K53" i="13"/>
  <c r="J53" i="13"/>
  <c r="I53" i="13"/>
  <c r="H53" i="13"/>
  <c r="G53" i="13"/>
  <c r="F53" i="13"/>
  <c r="B50" i="13"/>
  <c r="Q43" i="13"/>
  <c r="P43" i="13"/>
  <c r="O43" i="13"/>
  <c r="N43" i="13"/>
  <c r="M43" i="13"/>
  <c r="L43" i="13"/>
  <c r="K43" i="13"/>
  <c r="J43" i="13"/>
  <c r="J42" i="13" s="1"/>
  <c r="I43" i="13"/>
  <c r="I42" i="13" s="1"/>
  <c r="H43" i="13"/>
  <c r="H42" i="13" s="1"/>
  <c r="G43" i="13"/>
  <c r="G42" i="13" s="1"/>
  <c r="F43" i="13"/>
  <c r="E43" i="13"/>
  <c r="D43" i="13"/>
  <c r="Q42" i="13"/>
  <c r="P42" i="13"/>
  <c r="O42" i="13"/>
  <c r="N42" i="13"/>
  <c r="M42" i="13"/>
  <c r="L42" i="13"/>
  <c r="K42" i="13"/>
  <c r="F42" i="13"/>
  <c r="E42" i="13"/>
  <c r="D42" i="13"/>
  <c r="Q40" i="13"/>
  <c r="Q39" i="13" s="1"/>
  <c r="P40" i="13"/>
  <c r="P39" i="13" s="1"/>
  <c r="O40" i="13"/>
  <c r="O39" i="13" s="1"/>
  <c r="N40" i="13"/>
  <c r="M40" i="13"/>
  <c r="L40" i="13"/>
  <c r="K40" i="13"/>
  <c r="J40" i="13"/>
  <c r="I40" i="13"/>
  <c r="H40" i="13"/>
  <c r="G40" i="13"/>
  <c r="F40" i="13"/>
  <c r="F39" i="13" s="1"/>
  <c r="E40" i="13"/>
  <c r="E39" i="13" s="1"/>
  <c r="D40" i="13"/>
  <c r="D39" i="13" s="1"/>
  <c r="N39" i="13"/>
  <c r="M39" i="13"/>
  <c r="L39" i="13"/>
  <c r="K39" i="13"/>
  <c r="J39" i="13"/>
  <c r="I39" i="13"/>
  <c r="H39" i="13"/>
  <c r="G39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C37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C36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C35" i="13"/>
  <c r="B35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C34" i="13"/>
  <c r="C31" i="13"/>
  <c r="B31" i="13"/>
  <c r="C30" i="13"/>
  <c r="B30" i="13"/>
  <c r="C29" i="13"/>
  <c r="B29" i="13"/>
  <c r="C28" i="13"/>
  <c r="B28" i="13"/>
  <c r="C27" i="13"/>
  <c r="B27" i="13"/>
  <c r="C26" i="13"/>
  <c r="B26" i="13"/>
  <c r="C25" i="13"/>
  <c r="B25" i="13"/>
  <c r="C24" i="13"/>
  <c r="B24" i="13"/>
  <c r="C23" i="13"/>
  <c r="B23" i="13"/>
  <c r="C22" i="13"/>
  <c r="B22" i="13"/>
  <c r="C21" i="13"/>
  <c r="B21" i="13"/>
  <c r="B43" i="13" s="1"/>
  <c r="B42" i="13" s="1"/>
  <c r="C20" i="13"/>
  <c r="C43" i="13" s="1"/>
  <c r="C42" i="13" s="1"/>
  <c r="B20" i="13"/>
  <c r="C19" i="13"/>
  <c r="B19" i="13"/>
  <c r="C18" i="13"/>
  <c r="B18" i="13"/>
  <c r="B34" i="13" s="1"/>
  <c r="C17" i="13"/>
  <c r="B17" i="13"/>
  <c r="C16" i="13"/>
  <c r="B16" i="13"/>
  <c r="C15" i="13"/>
  <c r="B15" i="13"/>
  <c r="B36" i="13" s="1"/>
  <c r="C14" i="13"/>
  <c r="B14" i="13"/>
  <c r="C13" i="13"/>
  <c r="B13" i="13"/>
  <c r="C12" i="13"/>
  <c r="B12" i="13"/>
  <c r="C11" i="13"/>
  <c r="B11" i="13"/>
  <c r="C10" i="13"/>
  <c r="B10" i="13"/>
  <c r="C9" i="13"/>
  <c r="B9" i="13"/>
  <c r="B37" i="13" s="1"/>
  <c r="C8" i="13"/>
  <c r="C40" i="13" s="1"/>
  <c r="C39" i="13" s="1"/>
  <c r="B8" i="13"/>
  <c r="B40" i="13" s="1"/>
  <c r="B39" i="13" s="1"/>
  <c r="Q6" i="13"/>
  <c r="B4" i="13"/>
  <c r="A1" i="13"/>
  <c r="M43" i="12"/>
  <c r="L43" i="12"/>
  <c r="K43" i="12"/>
  <c r="J43" i="12"/>
  <c r="F43" i="12"/>
  <c r="F42" i="12" s="1"/>
  <c r="E43" i="12"/>
  <c r="E42" i="12" s="1"/>
  <c r="D43" i="12"/>
  <c r="C43" i="12"/>
  <c r="M42" i="12"/>
  <c r="L42" i="12"/>
  <c r="K42" i="12"/>
  <c r="J42" i="12"/>
  <c r="D42" i="12"/>
  <c r="C42" i="12"/>
  <c r="M40" i="12"/>
  <c r="M39" i="12" s="1"/>
  <c r="L40" i="12"/>
  <c r="K40" i="12"/>
  <c r="J40" i="12"/>
  <c r="F40" i="12"/>
  <c r="E40" i="12"/>
  <c r="D40" i="12"/>
  <c r="C40" i="12"/>
  <c r="L39" i="12"/>
  <c r="K39" i="12"/>
  <c r="J39" i="12"/>
  <c r="F39" i="12"/>
  <c r="E39" i="12"/>
  <c r="D39" i="12"/>
  <c r="C39" i="12"/>
  <c r="M37" i="12"/>
  <c r="L37" i="12"/>
  <c r="K37" i="12"/>
  <c r="J37" i="12"/>
  <c r="F37" i="12"/>
  <c r="E37" i="12"/>
  <c r="D37" i="12"/>
  <c r="C37" i="12"/>
  <c r="M36" i="12"/>
  <c r="L36" i="12"/>
  <c r="K36" i="12"/>
  <c r="J36" i="12"/>
  <c r="F36" i="12"/>
  <c r="E36" i="12"/>
  <c r="D36" i="12"/>
  <c r="C36" i="12"/>
  <c r="M35" i="12"/>
  <c r="L35" i="12"/>
  <c r="K35" i="12"/>
  <c r="J35" i="12"/>
  <c r="F35" i="12"/>
  <c r="E35" i="12"/>
  <c r="D35" i="12"/>
  <c r="C35" i="12"/>
  <c r="M34" i="12"/>
  <c r="L34" i="12"/>
  <c r="K34" i="12"/>
  <c r="J34" i="12"/>
  <c r="F34" i="12"/>
  <c r="E34" i="12"/>
  <c r="D34" i="12"/>
  <c r="C34" i="12"/>
  <c r="T31" i="12"/>
  <c r="S31" i="12"/>
  <c r="R31" i="12"/>
  <c r="Q31" i="12"/>
  <c r="P31" i="12" s="1"/>
  <c r="I31" i="12"/>
  <c r="B31" i="12"/>
  <c r="T30" i="12"/>
  <c r="S30" i="12"/>
  <c r="R30" i="12"/>
  <c r="Q30" i="12"/>
  <c r="P30" i="12"/>
  <c r="I30" i="12"/>
  <c r="B30" i="12"/>
  <c r="T29" i="12"/>
  <c r="S29" i="12"/>
  <c r="R29" i="12"/>
  <c r="Q29" i="12"/>
  <c r="P29" i="12"/>
  <c r="I29" i="12"/>
  <c r="B29" i="12"/>
  <c r="T28" i="12"/>
  <c r="S28" i="12"/>
  <c r="R28" i="12"/>
  <c r="P28" i="12" s="1"/>
  <c r="Q28" i="12"/>
  <c r="I28" i="12"/>
  <c r="B28" i="12"/>
  <c r="T27" i="12"/>
  <c r="S27" i="12"/>
  <c r="R27" i="12"/>
  <c r="Q27" i="12"/>
  <c r="P27" i="12"/>
  <c r="I27" i="12"/>
  <c r="B27" i="12"/>
  <c r="T26" i="12"/>
  <c r="P26" i="12" s="1"/>
  <c r="S26" i="12"/>
  <c r="R26" i="12"/>
  <c r="Q26" i="12"/>
  <c r="I26" i="12"/>
  <c r="B26" i="12"/>
  <c r="T25" i="12"/>
  <c r="S25" i="12"/>
  <c r="R25" i="12"/>
  <c r="Q25" i="12"/>
  <c r="P25" i="12"/>
  <c r="I25" i="12"/>
  <c r="B25" i="12"/>
  <c r="T24" i="12"/>
  <c r="S24" i="12"/>
  <c r="R24" i="12"/>
  <c r="Q24" i="12"/>
  <c r="P24" i="12" s="1"/>
  <c r="I24" i="12"/>
  <c r="B24" i="12"/>
  <c r="T23" i="12"/>
  <c r="S23" i="12"/>
  <c r="R23" i="12"/>
  <c r="Q23" i="12"/>
  <c r="P23" i="12" s="1"/>
  <c r="I23" i="12"/>
  <c r="B23" i="12"/>
  <c r="T22" i="12"/>
  <c r="S22" i="12"/>
  <c r="R22" i="12"/>
  <c r="Q22" i="12"/>
  <c r="P22" i="12"/>
  <c r="I22" i="12"/>
  <c r="B22" i="12"/>
  <c r="T21" i="12"/>
  <c r="S21" i="12"/>
  <c r="R21" i="12"/>
  <c r="Q21" i="12"/>
  <c r="P21" i="12" s="1"/>
  <c r="I21" i="12"/>
  <c r="B21" i="12"/>
  <c r="T20" i="12"/>
  <c r="T43" i="12" s="1"/>
  <c r="T42" i="12" s="1"/>
  <c r="S20" i="12"/>
  <c r="S43" i="12" s="1"/>
  <c r="S42" i="12" s="1"/>
  <c r="R20" i="12"/>
  <c r="R43" i="12" s="1"/>
  <c r="R42" i="12" s="1"/>
  <c r="Q20" i="12"/>
  <c r="Q43" i="12" s="1"/>
  <c r="Q42" i="12" s="1"/>
  <c r="P20" i="12"/>
  <c r="I20" i="12"/>
  <c r="I43" i="12" s="1"/>
  <c r="I42" i="12" s="1"/>
  <c r="B20" i="12"/>
  <c r="B43" i="12" s="1"/>
  <c r="B42" i="12" s="1"/>
  <c r="T19" i="12"/>
  <c r="S19" i="12"/>
  <c r="R19" i="12"/>
  <c r="Q19" i="12"/>
  <c r="P19" i="12" s="1"/>
  <c r="I19" i="12"/>
  <c r="B19" i="12"/>
  <c r="T18" i="12"/>
  <c r="S18" i="12"/>
  <c r="R18" i="12"/>
  <c r="Q18" i="12"/>
  <c r="Q35" i="12" s="1"/>
  <c r="P18" i="12"/>
  <c r="I18" i="12"/>
  <c r="B18" i="12"/>
  <c r="T17" i="12"/>
  <c r="S17" i="12"/>
  <c r="R17" i="12"/>
  <c r="Q17" i="12"/>
  <c r="P17" i="12"/>
  <c r="I17" i="12"/>
  <c r="B17" i="12"/>
  <c r="T16" i="12"/>
  <c r="T34" i="12" s="1"/>
  <c r="S16" i="12"/>
  <c r="S35" i="12" s="1"/>
  <c r="R16" i="12"/>
  <c r="R35" i="12" s="1"/>
  <c r="Q16" i="12"/>
  <c r="I16" i="12"/>
  <c r="B16" i="12"/>
  <c r="T15" i="12"/>
  <c r="S15" i="12"/>
  <c r="S36" i="12" s="1"/>
  <c r="R15" i="12"/>
  <c r="R36" i="12" s="1"/>
  <c r="Q15" i="12"/>
  <c r="Q34" i="12" s="1"/>
  <c r="P15" i="12"/>
  <c r="I15" i="12"/>
  <c r="I35" i="12" s="1"/>
  <c r="B15" i="12"/>
  <c r="B35" i="12" s="1"/>
  <c r="T14" i="12"/>
  <c r="T36" i="12" s="1"/>
  <c r="S14" i="12"/>
  <c r="R14" i="12"/>
  <c r="Q14" i="12"/>
  <c r="I14" i="12"/>
  <c r="I36" i="12" s="1"/>
  <c r="B14" i="12"/>
  <c r="B36" i="12" s="1"/>
  <c r="T13" i="12"/>
  <c r="S13" i="12"/>
  <c r="R13" i="12"/>
  <c r="Q13" i="12"/>
  <c r="P13" i="12"/>
  <c r="I13" i="12"/>
  <c r="B13" i="12"/>
  <c r="T12" i="12"/>
  <c r="S12" i="12"/>
  <c r="R12" i="12"/>
  <c r="Q12" i="12"/>
  <c r="P12" i="12" s="1"/>
  <c r="I12" i="12"/>
  <c r="B12" i="12"/>
  <c r="T11" i="12"/>
  <c r="S11" i="12"/>
  <c r="R11" i="12"/>
  <c r="R40" i="12" s="1"/>
  <c r="R39" i="12" s="1"/>
  <c r="Q11" i="12"/>
  <c r="P11" i="12" s="1"/>
  <c r="I11" i="12"/>
  <c r="B11" i="12"/>
  <c r="T10" i="12"/>
  <c r="S10" i="12"/>
  <c r="R10" i="12"/>
  <c r="Q10" i="12"/>
  <c r="P10" i="12"/>
  <c r="I10" i="12"/>
  <c r="B10" i="12"/>
  <c r="T9" i="12"/>
  <c r="T40" i="12" s="1"/>
  <c r="T39" i="12" s="1"/>
  <c r="S9" i="12"/>
  <c r="S40" i="12" s="1"/>
  <c r="S39" i="12" s="1"/>
  <c r="R9" i="12"/>
  <c r="Q9" i="12"/>
  <c r="P9" i="12" s="1"/>
  <c r="I9" i="12"/>
  <c r="B9" i="12"/>
  <c r="T8" i="12"/>
  <c r="T37" i="12" s="1"/>
  <c r="S8" i="12"/>
  <c r="S37" i="12" s="1"/>
  <c r="R8" i="12"/>
  <c r="R37" i="12" s="1"/>
  <c r="Q8" i="12"/>
  <c r="Q37" i="12" s="1"/>
  <c r="P8" i="12"/>
  <c r="I8" i="12"/>
  <c r="I40" i="12" s="1"/>
  <c r="I39" i="12" s="1"/>
  <c r="B8" i="12"/>
  <c r="B37" i="12" s="1"/>
  <c r="F6" i="12"/>
  <c r="I4" i="12"/>
  <c r="B4" i="12"/>
  <c r="A1" i="12"/>
  <c r="M43" i="11"/>
  <c r="L43" i="11"/>
  <c r="K43" i="11"/>
  <c r="J43" i="11"/>
  <c r="F43" i="11"/>
  <c r="F42" i="11" s="1"/>
  <c r="E43" i="11"/>
  <c r="E42" i="11" s="1"/>
  <c r="D43" i="11"/>
  <c r="C43" i="11"/>
  <c r="C42" i="11" s="1"/>
  <c r="M42" i="11"/>
  <c r="L42" i="11"/>
  <c r="K42" i="11"/>
  <c r="J42" i="11"/>
  <c r="D42" i="11"/>
  <c r="M40" i="11"/>
  <c r="M39" i="11" s="1"/>
  <c r="L40" i="11"/>
  <c r="K40" i="11"/>
  <c r="J40" i="11"/>
  <c r="F40" i="11"/>
  <c r="E40" i="11"/>
  <c r="D40" i="11"/>
  <c r="C40" i="11"/>
  <c r="L39" i="11"/>
  <c r="K39" i="11"/>
  <c r="J39" i="11"/>
  <c r="F39" i="11"/>
  <c r="E39" i="11"/>
  <c r="D39" i="11"/>
  <c r="C39" i="11"/>
  <c r="M37" i="11"/>
  <c r="L37" i="11"/>
  <c r="K37" i="11"/>
  <c r="J37" i="11"/>
  <c r="F37" i="11"/>
  <c r="E37" i="11"/>
  <c r="D37" i="11"/>
  <c r="C37" i="11"/>
  <c r="M36" i="11"/>
  <c r="L36" i="11"/>
  <c r="K36" i="11"/>
  <c r="J36" i="11"/>
  <c r="F36" i="11"/>
  <c r="E36" i="11"/>
  <c r="D36" i="11"/>
  <c r="C36" i="11"/>
  <c r="M35" i="11"/>
  <c r="L35" i="11"/>
  <c r="K35" i="11"/>
  <c r="J35" i="11"/>
  <c r="F35" i="11"/>
  <c r="E35" i="11"/>
  <c r="D35" i="11"/>
  <c r="C35" i="11"/>
  <c r="M34" i="11"/>
  <c r="L34" i="11"/>
  <c r="K34" i="11"/>
  <c r="J34" i="11"/>
  <c r="F34" i="11"/>
  <c r="E34" i="11"/>
  <c r="D34" i="11"/>
  <c r="C34" i="11"/>
  <c r="T31" i="11"/>
  <c r="S31" i="11"/>
  <c r="R31" i="11"/>
  <c r="Q31" i="11"/>
  <c r="P31" i="11" s="1"/>
  <c r="I31" i="11"/>
  <c r="B31" i="11"/>
  <c r="T30" i="11"/>
  <c r="S30" i="11"/>
  <c r="R30" i="11"/>
  <c r="Q30" i="11"/>
  <c r="P30" i="11"/>
  <c r="I30" i="11"/>
  <c r="B30" i="11"/>
  <c r="T29" i="11"/>
  <c r="S29" i="11"/>
  <c r="R29" i="11"/>
  <c r="Q29" i="11"/>
  <c r="P29" i="11"/>
  <c r="I29" i="11"/>
  <c r="B29" i="11"/>
  <c r="T28" i="11"/>
  <c r="S28" i="11"/>
  <c r="R28" i="11"/>
  <c r="Q28" i="11"/>
  <c r="P28" i="11" s="1"/>
  <c r="I28" i="11"/>
  <c r="B28" i="11"/>
  <c r="T27" i="11"/>
  <c r="S27" i="11"/>
  <c r="R27" i="11"/>
  <c r="Q27" i="11"/>
  <c r="P27" i="11"/>
  <c r="I27" i="11"/>
  <c r="B27" i="11"/>
  <c r="T26" i="11"/>
  <c r="P26" i="11" s="1"/>
  <c r="S26" i="11"/>
  <c r="R26" i="11"/>
  <c r="Q26" i="11"/>
  <c r="I26" i="11"/>
  <c r="B26" i="11"/>
  <c r="T25" i="11"/>
  <c r="S25" i="11"/>
  <c r="R25" i="11"/>
  <c r="Q25" i="11"/>
  <c r="P25" i="11"/>
  <c r="I25" i="11"/>
  <c r="B25" i="11"/>
  <c r="T24" i="11"/>
  <c r="S24" i="11"/>
  <c r="R24" i="11"/>
  <c r="Q24" i="11"/>
  <c r="P24" i="11"/>
  <c r="I24" i="11"/>
  <c r="B24" i="11"/>
  <c r="T23" i="11"/>
  <c r="S23" i="11"/>
  <c r="R23" i="11"/>
  <c r="Q23" i="11"/>
  <c r="P23" i="11" s="1"/>
  <c r="I23" i="11"/>
  <c r="B23" i="11"/>
  <c r="T22" i="11"/>
  <c r="S22" i="11"/>
  <c r="R22" i="11"/>
  <c r="Q22" i="11"/>
  <c r="P22" i="11"/>
  <c r="I22" i="11"/>
  <c r="B22" i="11"/>
  <c r="T21" i="11"/>
  <c r="S21" i="11"/>
  <c r="R21" i="11"/>
  <c r="Q21" i="11"/>
  <c r="P21" i="11" s="1"/>
  <c r="I21" i="11"/>
  <c r="B21" i="11"/>
  <c r="T20" i="11"/>
  <c r="T43" i="11" s="1"/>
  <c r="T42" i="11" s="1"/>
  <c r="S20" i="11"/>
  <c r="S43" i="11" s="1"/>
  <c r="S42" i="11" s="1"/>
  <c r="R20" i="11"/>
  <c r="R43" i="11" s="1"/>
  <c r="R42" i="11" s="1"/>
  <c r="Q20" i="11"/>
  <c r="Q43" i="11" s="1"/>
  <c r="Q42" i="11" s="1"/>
  <c r="P20" i="11"/>
  <c r="I20" i="11"/>
  <c r="I43" i="11" s="1"/>
  <c r="I42" i="11" s="1"/>
  <c r="B20" i="11"/>
  <c r="B34" i="11" s="1"/>
  <c r="T19" i="11"/>
  <c r="S19" i="11"/>
  <c r="R19" i="11"/>
  <c r="Q19" i="11"/>
  <c r="P19" i="11" s="1"/>
  <c r="I19" i="11"/>
  <c r="B19" i="11"/>
  <c r="T18" i="11"/>
  <c r="S18" i="11"/>
  <c r="R18" i="11"/>
  <c r="Q18" i="11"/>
  <c r="Q35" i="11" s="1"/>
  <c r="P18" i="11"/>
  <c r="I18" i="11"/>
  <c r="B18" i="11"/>
  <c r="T17" i="11"/>
  <c r="S17" i="11"/>
  <c r="R17" i="11"/>
  <c r="Q17" i="11"/>
  <c r="P17" i="11"/>
  <c r="I17" i="11"/>
  <c r="B17" i="11"/>
  <c r="T16" i="11"/>
  <c r="T34" i="11" s="1"/>
  <c r="S16" i="11"/>
  <c r="S34" i="11" s="1"/>
  <c r="R16" i="11"/>
  <c r="R35" i="11" s="1"/>
  <c r="Q16" i="11"/>
  <c r="P16" i="11" s="1"/>
  <c r="I16" i="11"/>
  <c r="B16" i="11"/>
  <c r="T15" i="11"/>
  <c r="S15" i="11"/>
  <c r="R15" i="11"/>
  <c r="R36" i="11" s="1"/>
  <c r="Q15" i="11"/>
  <c r="Q34" i="11" s="1"/>
  <c r="P15" i="11"/>
  <c r="I15" i="11"/>
  <c r="I35" i="11" s="1"/>
  <c r="B15" i="11"/>
  <c r="B35" i="11" s="1"/>
  <c r="T14" i="11"/>
  <c r="T36" i="11" s="1"/>
  <c r="S14" i="11"/>
  <c r="S36" i="11" s="1"/>
  <c r="R14" i="11"/>
  <c r="Q14" i="11"/>
  <c r="I14" i="11"/>
  <c r="I36" i="11" s="1"/>
  <c r="B14" i="11"/>
  <c r="B36" i="11" s="1"/>
  <c r="T13" i="11"/>
  <c r="S13" i="11"/>
  <c r="R13" i="11"/>
  <c r="Q13" i="11"/>
  <c r="P13" i="11"/>
  <c r="I13" i="11"/>
  <c r="B13" i="11"/>
  <c r="T12" i="11"/>
  <c r="S12" i="11"/>
  <c r="R12" i="11"/>
  <c r="Q12" i="11"/>
  <c r="P12" i="11"/>
  <c r="I12" i="11"/>
  <c r="B12" i="11"/>
  <c r="T11" i="11"/>
  <c r="S11" i="11"/>
  <c r="R11" i="11"/>
  <c r="R40" i="11" s="1"/>
  <c r="R39" i="11" s="1"/>
  <c r="Q11" i="11"/>
  <c r="P11" i="11" s="1"/>
  <c r="I11" i="11"/>
  <c r="B11" i="11"/>
  <c r="T10" i="11"/>
  <c r="S10" i="11"/>
  <c r="R10" i="11"/>
  <c r="Q10" i="11"/>
  <c r="P10" i="11"/>
  <c r="I10" i="11"/>
  <c r="B10" i="11"/>
  <c r="T9" i="11"/>
  <c r="T40" i="11" s="1"/>
  <c r="T39" i="11" s="1"/>
  <c r="S9" i="11"/>
  <c r="S40" i="11" s="1"/>
  <c r="S39" i="11" s="1"/>
  <c r="R9" i="11"/>
  <c r="Q9" i="11"/>
  <c r="P9" i="11" s="1"/>
  <c r="I9" i="11"/>
  <c r="B9" i="11"/>
  <c r="T8" i="11"/>
  <c r="T37" i="11" s="1"/>
  <c r="S8" i="11"/>
  <c r="S37" i="11" s="1"/>
  <c r="R8" i="11"/>
  <c r="R37" i="11" s="1"/>
  <c r="Q8" i="11"/>
  <c r="Q37" i="11" s="1"/>
  <c r="P8" i="11"/>
  <c r="I8" i="11"/>
  <c r="I40" i="11" s="1"/>
  <c r="I39" i="11" s="1"/>
  <c r="B8" i="11"/>
  <c r="B40" i="11" s="1"/>
  <c r="B39" i="11" s="1"/>
  <c r="F6" i="11"/>
  <c r="I4" i="11"/>
  <c r="B4" i="11"/>
  <c r="A1" i="11"/>
  <c r="M43" i="10"/>
  <c r="L43" i="10"/>
  <c r="K43" i="10"/>
  <c r="J43" i="10"/>
  <c r="F43" i="10"/>
  <c r="F42" i="10" s="1"/>
  <c r="E43" i="10"/>
  <c r="E42" i="10" s="1"/>
  <c r="D43" i="10"/>
  <c r="C43" i="10"/>
  <c r="C42" i="10" s="1"/>
  <c r="M42" i="10"/>
  <c r="L42" i="10"/>
  <c r="K42" i="10"/>
  <c r="J42" i="10"/>
  <c r="D42" i="10"/>
  <c r="M40" i="10"/>
  <c r="M39" i="10" s="1"/>
  <c r="L40" i="10"/>
  <c r="K40" i="10"/>
  <c r="K39" i="10" s="1"/>
  <c r="J40" i="10"/>
  <c r="J39" i="10" s="1"/>
  <c r="F40" i="10"/>
  <c r="E40" i="10"/>
  <c r="D40" i="10"/>
  <c r="C40" i="10"/>
  <c r="L39" i="10"/>
  <c r="F39" i="10"/>
  <c r="E39" i="10"/>
  <c r="D39" i="10"/>
  <c r="C39" i="10"/>
  <c r="M37" i="10"/>
  <c r="L37" i="10"/>
  <c r="K37" i="10"/>
  <c r="J37" i="10"/>
  <c r="F37" i="10"/>
  <c r="E37" i="10"/>
  <c r="D37" i="10"/>
  <c r="C37" i="10"/>
  <c r="M36" i="10"/>
  <c r="L36" i="10"/>
  <c r="K36" i="10"/>
  <c r="J36" i="10"/>
  <c r="F36" i="10"/>
  <c r="E36" i="10"/>
  <c r="D36" i="10"/>
  <c r="C36" i="10"/>
  <c r="M35" i="10"/>
  <c r="L35" i="10"/>
  <c r="K35" i="10"/>
  <c r="J35" i="10"/>
  <c r="F35" i="10"/>
  <c r="E35" i="10"/>
  <c r="D35" i="10"/>
  <c r="C35" i="10"/>
  <c r="M34" i="10"/>
  <c r="L34" i="10"/>
  <c r="K34" i="10"/>
  <c r="J34" i="10"/>
  <c r="F34" i="10"/>
  <c r="E34" i="10"/>
  <c r="D34" i="10"/>
  <c r="C34" i="10"/>
  <c r="T31" i="10"/>
  <c r="S31" i="10"/>
  <c r="R31" i="10"/>
  <c r="Q31" i="10"/>
  <c r="P31" i="10" s="1"/>
  <c r="I31" i="10"/>
  <c r="B31" i="10"/>
  <c r="T30" i="10"/>
  <c r="S30" i="10"/>
  <c r="R30" i="10"/>
  <c r="Q30" i="10"/>
  <c r="P30" i="10"/>
  <c r="I30" i="10"/>
  <c r="B30" i="10"/>
  <c r="T29" i="10"/>
  <c r="S29" i="10"/>
  <c r="P29" i="10" s="1"/>
  <c r="R29" i="10"/>
  <c r="Q29" i="10"/>
  <c r="I29" i="10"/>
  <c r="B29" i="10"/>
  <c r="T28" i="10"/>
  <c r="S28" i="10"/>
  <c r="R28" i="10"/>
  <c r="P28" i="10" s="1"/>
  <c r="Q28" i="10"/>
  <c r="I28" i="10"/>
  <c r="B28" i="10"/>
  <c r="T27" i="10"/>
  <c r="S27" i="10"/>
  <c r="R27" i="10"/>
  <c r="Q27" i="10"/>
  <c r="P27" i="10"/>
  <c r="I27" i="10"/>
  <c r="B27" i="10"/>
  <c r="T26" i="10"/>
  <c r="P26" i="10" s="1"/>
  <c r="S26" i="10"/>
  <c r="R26" i="10"/>
  <c r="Q26" i="10"/>
  <c r="I26" i="10"/>
  <c r="B26" i="10"/>
  <c r="T25" i="10"/>
  <c r="S25" i="10"/>
  <c r="R25" i="10"/>
  <c r="Q25" i="10"/>
  <c r="P25" i="10"/>
  <c r="I25" i="10"/>
  <c r="B25" i="10"/>
  <c r="T24" i="10"/>
  <c r="S24" i="10"/>
  <c r="R24" i="10"/>
  <c r="Q24" i="10"/>
  <c r="P24" i="10" s="1"/>
  <c r="I24" i="10"/>
  <c r="B24" i="10"/>
  <c r="T23" i="10"/>
  <c r="S23" i="10"/>
  <c r="R23" i="10"/>
  <c r="Q23" i="10"/>
  <c r="P23" i="10" s="1"/>
  <c r="I23" i="10"/>
  <c r="B23" i="10"/>
  <c r="T22" i="10"/>
  <c r="P22" i="10" s="1"/>
  <c r="S22" i="10"/>
  <c r="R22" i="10"/>
  <c r="Q22" i="10"/>
  <c r="I22" i="10"/>
  <c r="B22" i="10"/>
  <c r="T21" i="10"/>
  <c r="S21" i="10"/>
  <c r="P21" i="10" s="1"/>
  <c r="R21" i="10"/>
  <c r="Q21" i="10"/>
  <c r="I21" i="10"/>
  <c r="B21" i="10"/>
  <c r="T20" i="10"/>
  <c r="T43" i="10" s="1"/>
  <c r="T42" i="10" s="1"/>
  <c r="S20" i="10"/>
  <c r="S43" i="10" s="1"/>
  <c r="S42" i="10" s="1"/>
  <c r="R20" i="10"/>
  <c r="R43" i="10" s="1"/>
  <c r="R42" i="10" s="1"/>
  <c r="Q20" i="10"/>
  <c r="Q43" i="10" s="1"/>
  <c r="Q42" i="10" s="1"/>
  <c r="P20" i="10"/>
  <c r="P43" i="10" s="1"/>
  <c r="P42" i="10" s="1"/>
  <c r="I20" i="10"/>
  <c r="I43" i="10" s="1"/>
  <c r="I42" i="10" s="1"/>
  <c r="B20" i="10"/>
  <c r="B43" i="10" s="1"/>
  <c r="B42" i="10" s="1"/>
  <c r="T19" i="10"/>
  <c r="S19" i="10"/>
  <c r="R19" i="10"/>
  <c r="Q19" i="10"/>
  <c r="P19" i="10" s="1"/>
  <c r="I19" i="10"/>
  <c r="B19" i="10"/>
  <c r="T18" i="10"/>
  <c r="S18" i="10"/>
  <c r="R18" i="10"/>
  <c r="Q18" i="10"/>
  <c r="Q35" i="10" s="1"/>
  <c r="P18" i="10"/>
  <c r="I18" i="10"/>
  <c r="B18" i="10"/>
  <c r="T17" i="10"/>
  <c r="S17" i="10"/>
  <c r="P17" i="10" s="1"/>
  <c r="R17" i="10"/>
  <c r="Q17" i="10"/>
  <c r="I17" i="10"/>
  <c r="B17" i="10"/>
  <c r="T16" i="10"/>
  <c r="T34" i="10" s="1"/>
  <c r="S16" i="10"/>
  <c r="S34" i="10" s="1"/>
  <c r="R16" i="10"/>
  <c r="P16" i="10" s="1"/>
  <c r="Q16" i="10"/>
  <c r="I16" i="10"/>
  <c r="B16" i="10"/>
  <c r="T15" i="10"/>
  <c r="S15" i="10"/>
  <c r="R15" i="10"/>
  <c r="Q15" i="10"/>
  <c r="Q34" i="10" s="1"/>
  <c r="P15" i="10"/>
  <c r="I15" i="10"/>
  <c r="I35" i="10" s="1"/>
  <c r="B15" i="10"/>
  <c r="B35" i="10" s="1"/>
  <c r="T14" i="10"/>
  <c r="T36" i="10" s="1"/>
  <c r="S14" i="10"/>
  <c r="S36" i="10" s="1"/>
  <c r="R14" i="10"/>
  <c r="R36" i="10" s="1"/>
  <c r="Q14" i="10"/>
  <c r="Q36" i="10" s="1"/>
  <c r="I14" i="10"/>
  <c r="I36" i="10" s="1"/>
  <c r="B14" i="10"/>
  <c r="B36" i="10" s="1"/>
  <c r="T13" i="10"/>
  <c r="S13" i="10"/>
  <c r="R13" i="10"/>
  <c r="Q13" i="10"/>
  <c r="P13" i="10"/>
  <c r="I13" i="10"/>
  <c r="B13" i="10"/>
  <c r="T12" i="10"/>
  <c r="S12" i="10"/>
  <c r="R12" i="10"/>
  <c r="Q12" i="10"/>
  <c r="P12" i="10" s="1"/>
  <c r="I12" i="10"/>
  <c r="B12" i="10"/>
  <c r="T11" i="10"/>
  <c r="S11" i="10"/>
  <c r="R11" i="10"/>
  <c r="R40" i="10" s="1"/>
  <c r="R39" i="10" s="1"/>
  <c r="Q11" i="10"/>
  <c r="P11" i="10" s="1"/>
  <c r="I11" i="10"/>
  <c r="B11" i="10"/>
  <c r="T10" i="10"/>
  <c r="P10" i="10" s="1"/>
  <c r="S10" i="10"/>
  <c r="R10" i="10"/>
  <c r="Q10" i="10"/>
  <c r="I10" i="10"/>
  <c r="B10" i="10"/>
  <c r="T9" i="10"/>
  <c r="T40" i="10" s="1"/>
  <c r="T39" i="10" s="1"/>
  <c r="S9" i="10"/>
  <c r="P9" i="10" s="1"/>
  <c r="R9" i="10"/>
  <c r="Q9" i="10"/>
  <c r="I9" i="10"/>
  <c r="B9" i="10"/>
  <c r="T8" i="10"/>
  <c r="T37" i="10" s="1"/>
  <c r="S8" i="10"/>
  <c r="S37" i="10" s="1"/>
  <c r="R8" i="10"/>
  <c r="R37" i="10" s="1"/>
  <c r="Q8" i="10"/>
  <c r="Q37" i="10" s="1"/>
  <c r="P8" i="10"/>
  <c r="I8" i="10"/>
  <c r="I40" i="10" s="1"/>
  <c r="I39" i="10" s="1"/>
  <c r="B8" i="10"/>
  <c r="B37" i="10" s="1"/>
  <c r="F6" i="10"/>
  <c r="I4" i="10"/>
  <c r="B4" i="10"/>
  <c r="A1" i="10"/>
  <c r="M43" i="9"/>
  <c r="M42" i="9" s="1"/>
  <c r="L43" i="9"/>
  <c r="L42" i="9" s="1"/>
  <c r="K43" i="9"/>
  <c r="K42" i="9" s="1"/>
  <c r="J43" i="9"/>
  <c r="F43" i="9"/>
  <c r="F42" i="9" s="1"/>
  <c r="E43" i="9"/>
  <c r="E42" i="9" s="1"/>
  <c r="D43" i="9"/>
  <c r="C43" i="9"/>
  <c r="J42" i="9"/>
  <c r="D42" i="9"/>
  <c r="C42" i="9"/>
  <c r="S40" i="9"/>
  <c r="S39" i="9" s="1"/>
  <c r="M40" i="9"/>
  <c r="M39" i="9" s="1"/>
  <c r="L40" i="9"/>
  <c r="K40" i="9"/>
  <c r="J40" i="9"/>
  <c r="F40" i="9"/>
  <c r="E40" i="9"/>
  <c r="E39" i="9" s="1"/>
  <c r="D40" i="9"/>
  <c r="D39" i="9" s="1"/>
  <c r="C40" i="9"/>
  <c r="C39" i="9" s="1"/>
  <c r="L39" i="9"/>
  <c r="K39" i="9"/>
  <c r="J39" i="9"/>
  <c r="F39" i="9"/>
  <c r="M37" i="9"/>
  <c r="L37" i="9"/>
  <c r="K37" i="9"/>
  <c r="J37" i="9"/>
  <c r="F37" i="9"/>
  <c r="E37" i="9"/>
  <c r="D37" i="9"/>
  <c r="C37" i="9"/>
  <c r="M36" i="9"/>
  <c r="L36" i="9"/>
  <c r="K36" i="9"/>
  <c r="J36" i="9"/>
  <c r="F36" i="9"/>
  <c r="E36" i="9"/>
  <c r="D36" i="9"/>
  <c r="C36" i="9"/>
  <c r="M35" i="9"/>
  <c r="L35" i="9"/>
  <c r="K35" i="9"/>
  <c r="J35" i="9"/>
  <c r="F35" i="9"/>
  <c r="E35" i="9"/>
  <c r="D35" i="9"/>
  <c r="C35" i="9"/>
  <c r="M34" i="9"/>
  <c r="L34" i="9"/>
  <c r="K34" i="9"/>
  <c r="J34" i="9"/>
  <c r="F34" i="9"/>
  <c r="E34" i="9"/>
  <c r="D34" i="9"/>
  <c r="C34" i="9"/>
  <c r="T31" i="9"/>
  <c r="S31" i="9"/>
  <c r="R31" i="9"/>
  <c r="Q31" i="9"/>
  <c r="P31" i="9"/>
  <c r="I31" i="9"/>
  <c r="B31" i="9"/>
  <c r="T30" i="9"/>
  <c r="P30" i="9" s="1"/>
  <c r="S30" i="9"/>
  <c r="R30" i="9"/>
  <c r="Q30" i="9"/>
  <c r="I30" i="9"/>
  <c r="B30" i="9"/>
  <c r="T29" i="9"/>
  <c r="S29" i="9"/>
  <c r="R29" i="9"/>
  <c r="Q29" i="9"/>
  <c r="P29" i="9"/>
  <c r="I29" i="9"/>
  <c r="B29" i="9"/>
  <c r="T28" i="9"/>
  <c r="S28" i="9"/>
  <c r="R28" i="9"/>
  <c r="P28" i="9" s="1"/>
  <c r="Q28" i="9"/>
  <c r="I28" i="9"/>
  <c r="B28" i="9"/>
  <c r="T27" i="9"/>
  <c r="S27" i="9"/>
  <c r="R27" i="9"/>
  <c r="Q27" i="9"/>
  <c r="P27" i="9" s="1"/>
  <c r="I27" i="9"/>
  <c r="B27" i="9"/>
  <c r="T26" i="9"/>
  <c r="P26" i="9" s="1"/>
  <c r="S26" i="9"/>
  <c r="R26" i="9"/>
  <c r="Q26" i="9"/>
  <c r="I26" i="9"/>
  <c r="B26" i="9"/>
  <c r="T25" i="9"/>
  <c r="S25" i="9"/>
  <c r="S35" i="9" s="1"/>
  <c r="R25" i="9"/>
  <c r="Q25" i="9"/>
  <c r="I25" i="9"/>
  <c r="B25" i="9"/>
  <c r="T24" i="9"/>
  <c r="S24" i="9"/>
  <c r="R24" i="9"/>
  <c r="Q24" i="9"/>
  <c r="P24" i="9"/>
  <c r="I24" i="9"/>
  <c r="B24" i="9"/>
  <c r="T23" i="9"/>
  <c r="S23" i="9"/>
  <c r="R23" i="9"/>
  <c r="Q23" i="9"/>
  <c r="P23" i="9" s="1"/>
  <c r="I23" i="9"/>
  <c r="B23" i="9"/>
  <c r="T22" i="9"/>
  <c r="S22" i="9"/>
  <c r="R22" i="9"/>
  <c r="Q22" i="9"/>
  <c r="P22" i="9"/>
  <c r="I22" i="9"/>
  <c r="B22" i="9"/>
  <c r="T21" i="9"/>
  <c r="S21" i="9"/>
  <c r="P21" i="9" s="1"/>
  <c r="R21" i="9"/>
  <c r="Q21" i="9"/>
  <c r="I21" i="9"/>
  <c r="B21" i="9"/>
  <c r="T20" i="9"/>
  <c r="T43" i="9" s="1"/>
  <c r="T42" i="9" s="1"/>
  <c r="S20" i="9"/>
  <c r="S43" i="9" s="1"/>
  <c r="S42" i="9" s="1"/>
  <c r="R20" i="9"/>
  <c r="R43" i="9" s="1"/>
  <c r="R42" i="9" s="1"/>
  <c r="Q20" i="9"/>
  <c r="Q43" i="9" s="1"/>
  <c r="Q42" i="9" s="1"/>
  <c r="I20" i="9"/>
  <c r="I43" i="9" s="1"/>
  <c r="I42" i="9" s="1"/>
  <c r="B20" i="9"/>
  <c r="B43" i="9" s="1"/>
  <c r="B42" i="9" s="1"/>
  <c r="T19" i="9"/>
  <c r="S19" i="9"/>
  <c r="R19" i="9"/>
  <c r="Q19" i="9"/>
  <c r="P19" i="9"/>
  <c r="I19" i="9"/>
  <c r="B19" i="9"/>
  <c r="B34" i="9" s="1"/>
  <c r="T18" i="9"/>
  <c r="P18" i="9" s="1"/>
  <c r="S18" i="9"/>
  <c r="R18" i="9"/>
  <c r="Q18" i="9"/>
  <c r="I18" i="9"/>
  <c r="B18" i="9"/>
  <c r="T17" i="9"/>
  <c r="S17" i="9"/>
  <c r="R17" i="9"/>
  <c r="Q17" i="9"/>
  <c r="P17" i="9"/>
  <c r="I17" i="9"/>
  <c r="I34" i="9" s="1"/>
  <c r="B17" i="9"/>
  <c r="T16" i="9"/>
  <c r="S16" i="9"/>
  <c r="R16" i="9"/>
  <c r="Q16" i="9"/>
  <c r="P16" i="9" s="1"/>
  <c r="I16" i="9"/>
  <c r="B16" i="9"/>
  <c r="T15" i="9"/>
  <c r="T34" i="9" s="1"/>
  <c r="S15" i="9"/>
  <c r="S36" i="9" s="1"/>
  <c r="R15" i="9"/>
  <c r="R36" i="9" s="1"/>
  <c r="Q15" i="9"/>
  <c r="Q34" i="9" s="1"/>
  <c r="I15" i="9"/>
  <c r="B15" i="9"/>
  <c r="T14" i="9"/>
  <c r="P14" i="9" s="1"/>
  <c r="S14" i="9"/>
  <c r="R14" i="9"/>
  <c r="Q14" i="9"/>
  <c r="I14" i="9"/>
  <c r="I36" i="9" s="1"/>
  <c r="B14" i="9"/>
  <c r="B36" i="9" s="1"/>
  <c r="T13" i="9"/>
  <c r="T40" i="9" s="1"/>
  <c r="T39" i="9" s="1"/>
  <c r="S13" i="9"/>
  <c r="P13" i="9" s="1"/>
  <c r="R13" i="9"/>
  <c r="Q13" i="9"/>
  <c r="I13" i="9"/>
  <c r="B13" i="9"/>
  <c r="T12" i="9"/>
  <c r="S12" i="9"/>
  <c r="R12" i="9"/>
  <c r="Q12" i="9"/>
  <c r="P12" i="9"/>
  <c r="I12" i="9"/>
  <c r="B12" i="9"/>
  <c r="T11" i="9"/>
  <c r="S11" i="9"/>
  <c r="R11" i="9"/>
  <c r="Q11" i="9"/>
  <c r="P11" i="9" s="1"/>
  <c r="I11" i="9"/>
  <c r="B11" i="9"/>
  <c r="T10" i="9"/>
  <c r="S10" i="9"/>
  <c r="R10" i="9"/>
  <c r="Q10" i="9"/>
  <c r="Q37" i="9" s="1"/>
  <c r="P10" i="9"/>
  <c r="I10" i="9"/>
  <c r="B10" i="9"/>
  <c r="T9" i="9"/>
  <c r="S9" i="9"/>
  <c r="P9" i="9" s="1"/>
  <c r="R9" i="9"/>
  <c r="Q9" i="9"/>
  <c r="I9" i="9"/>
  <c r="B9" i="9"/>
  <c r="T8" i="9"/>
  <c r="T37" i="9" s="1"/>
  <c r="S8" i="9"/>
  <c r="S37" i="9" s="1"/>
  <c r="R8" i="9"/>
  <c r="R37" i="9" s="1"/>
  <c r="Q8" i="9"/>
  <c r="Q40" i="9" s="1"/>
  <c r="Q39" i="9" s="1"/>
  <c r="I8" i="9"/>
  <c r="I40" i="9" s="1"/>
  <c r="I39" i="9" s="1"/>
  <c r="B8" i="9"/>
  <c r="B37" i="9" s="1"/>
  <c r="F6" i="9"/>
  <c r="I4" i="9"/>
  <c r="B4" i="9"/>
  <c r="A1" i="9"/>
  <c r="M43" i="8"/>
  <c r="L43" i="8"/>
  <c r="K43" i="8"/>
  <c r="J43" i="8"/>
  <c r="F43" i="8"/>
  <c r="F42" i="8" s="1"/>
  <c r="E43" i="8"/>
  <c r="E42" i="8" s="1"/>
  <c r="D43" i="8"/>
  <c r="C43" i="8"/>
  <c r="C42" i="8" s="1"/>
  <c r="M42" i="8"/>
  <c r="L42" i="8"/>
  <c r="K42" i="8"/>
  <c r="J42" i="8"/>
  <c r="D42" i="8"/>
  <c r="M40" i="8"/>
  <c r="M39" i="8" s="1"/>
  <c r="L40" i="8"/>
  <c r="K40" i="8"/>
  <c r="K39" i="8" s="1"/>
  <c r="J40" i="8"/>
  <c r="J39" i="8" s="1"/>
  <c r="F40" i="8"/>
  <c r="E40" i="8"/>
  <c r="D40" i="8"/>
  <c r="C40" i="8"/>
  <c r="L39" i="8"/>
  <c r="F39" i="8"/>
  <c r="E39" i="8"/>
  <c r="D39" i="8"/>
  <c r="C39" i="8"/>
  <c r="M37" i="8"/>
  <c r="L37" i="8"/>
  <c r="K37" i="8"/>
  <c r="J37" i="8"/>
  <c r="F37" i="8"/>
  <c r="E37" i="8"/>
  <c r="D37" i="8"/>
  <c r="C37" i="8"/>
  <c r="M36" i="8"/>
  <c r="L36" i="8"/>
  <c r="K36" i="8"/>
  <c r="J36" i="8"/>
  <c r="F36" i="8"/>
  <c r="E36" i="8"/>
  <c r="D36" i="8"/>
  <c r="C36" i="8"/>
  <c r="M35" i="8"/>
  <c r="L35" i="8"/>
  <c r="K35" i="8"/>
  <c r="J35" i="8"/>
  <c r="F35" i="8"/>
  <c r="E35" i="8"/>
  <c r="D35" i="8"/>
  <c r="C35" i="8"/>
  <c r="M34" i="8"/>
  <c r="L34" i="8"/>
  <c r="K34" i="8"/>
  <c r="J34" i="8"/>
  <c r="F34" i="8"/>
  <c r="E34" i="8"/>
  <c r="D34" i="8"/>
  <c r="C34" i="8"/>
  <c r="T31" i="8"/>
  <c r="S31" i="8"/>
  <c r="R31" i="8"/>
  <c r="Q31" i="8"/>
  <c r="P31" i="8" s="1"/>
  <c r="I31" i="8"/>
  <c r="B31" i="8"/>
  <c r="T30" i="8"/>
  <c r="S30" i="8"/>
  <c r="R30" i="8"/>
  <c r="Q30" i="8"/>
  <c r="P30" i="8"/>
  <c r="I30" i="8"/>
  <c r="B30" i="8"/>
  <c r="T29" i="8"/>
  <c r="S29" i="8"/>
  <c r="P29" i="8" s="1"/>
  <c r="R29" i="8"/>
  <c r="Q29" i="8"/>
  <c r="I29" i="8"/>
  <c r="B29" i="8"/>
  <c r="T28" i="8"/>
  <c r="S28" i="8"/>
  <c r="R28" i="8"/>
  <c r="P28" i="8" s="1"/>
  <c r="Q28" i="8"/>
  <c r="I28" i="8"/>
  <c r="B28" i="8"/>
  <c r="T27" i="8"/>
  <c r="S27" i="8"/>
  <c r="R27" i="8"/>
  <c r="Q27" i="8"/>
  <c r="P27" i="8"/>
  <c r="I27" i="8"/>
  <c r="B27" i="8"/>
  <c r="T26" i="8"/>
  <c r="P26" i="8" s="1"/>
  <c r="S26" i="8"/>
  <c r="R26" i="8"/>
  <c r="Q26" i="8"/>
  <c r="I26" i="8"/>
  <c r="B26" i="8"/>
  <c r="T25" i="8"/>
  <c r="S25" i="8"/>
  <c r="R25" i="8"/>
  <c r="Q25" i="8"/>
  <c r="P25" i="8"/>
  <c r="I25" i="8"/>
  <c r="B25" i="8"/>
  <c r="T24" i="8"/>
  <c r="S24" i="8"/>
  <c r="R24" i="8"/>
  <c r="P24" i="8" s="1"/>
  <c r="Q24" i="8"/>
  <c r="I24" i="8"/>
  <c r="B24" i="8"/>
  <c r="T23" i="8"/>
  <c r="S23" i="8"/>
  <c r="R23" i="8"/>
  <c r="Q23" i="8"/>
  <c r="P23" i="8" s="1"/>
  <c r="I23" i="8"/>
  <c r="B23" i="8"/>
  <c r="T22" i="8"/>
  <c r="S22" i="8"/>
  <c r="R22" i="8"/>
  <c r="Q22" i="8"/>
  <c r="P22" i="8"/>
  <c r="I22" i="8"/>
  <c r="B22" i="8"/>
  <c r="T21" i="8"/>
  <c r="S21" i="8"/>
  <c r="P21" i="8" s="1"/>
  <c r="R21" i="8"/>
  <c r="Q21" i="8"/>
  <c r="I21" i="8"/>
  <c r="B21" i="8"/>
  <c r="T20" i="8"/>
  <c r="T43" i="8" s="1"/>
  <c r="T42" i="8" s="1"/>
  <c r="S20" i="8"/>
  <c r="S43" i="8" s="1"/>
  <c r="S42" i="8" s="1"/>
  <c r="R20" i="8"/>
  <c r="R43" i="8" s="1"/>
  <c r="R42" i="8" s="1"/>
  <c r="Q20" i="8"/>
  <c r="Q43" i="8" s="1"/>
  <c r="Q42" i="8" s="1"/>
  <c r="P20" i="8"/>
  <c r="I20" i="8"/>
  <c r="I43" i="8" s="1"/>
  <c r="I42" i="8" s="1"/>
  <c r="B20" i="8"/>
  <c r="B43" i="8" s="1"/>
  <c r="B42" i="8" s="1"/>
  <c r="T19" i="8"/>
  <c r="S19" i="8"/>
  <c r="R19" i="8"/>
  <c r="Q19" i="8"/>
  <c r="P19" i="8" s="1"/>
  <c r="I19" i="8"/>
  <c r="B19" i="8"/>
  <c r="T18" i="8"/>
  <c r="S18" i="8"/>
  <c r="R18" i="8"/>
  <c r="Q18" i="8"/>
  <c r="Q35" i="8" s="1"/>
  <c r="P18" i="8"/>
  <c r="I18" i="8"/>
  <c r="B18" i="8"/>
  <c r="T17" i="8"/>
  <c r="S17" i="8"/>
  <c r="P17" i="8" s="1"/>
  <c r="R17" i="8"/>
  <c r="Q17" i="8"/>
  <c r="I17" i="8"/>
  <c r="B17" i="8"/>
  <c r="T16" i="8"/>
  <c r="T34" i="8" s="1"/>
  <c r="S16" i="8"/>
  <c r="S35" i="8" s="1"/>
  <c r="R16" i="8"/>
  <c r="P16" i="8" s="1"/>
  <c r="Q16" i="8"/>
  <c r="I16" i="8"/>
  <c r="B16" i="8"/>
  <c r="T15" i="8"/>
  <c r="S15" i="8"/>
  <c r="R15" i="8"/>
  <c r="R36" i="8" s="1"/>
  <c r="Q15" i="8"/>
  <c r="Q34" i="8" s="1"/>
  <c r="P15" i="8"/>
  <c r="I15" i="8"/>
  <c r="I35" i="8" s="1"/>
  <c r="B15" i="8"/>
  <c r="B35" i="8" s="1"/>
  <c r="T14" i="8"/>
  <c r="T36" i="8" s="1"/>
  <c r="S14" i="8"/>
  <c r="S36" i="8" s="1"/>
  <c r="R14" i="8"/>
  <c r="Q14" i="8"/>
  <c r="I14" i="8"/>
  <c r="I36" i="8" s="1"/>
  <c r="B14" i="8"/>
  <c r="B36" i="8" s="1"/>
  <c r="T13" i="8"/>
  <c r="S13" i="8"/>
  <c r="R13" i="8"/>
  <c r="Q13" i="8"/>
  <c r="P13" i="8"/>
  <c r="I13" i="8"/>
  <c r="B13" i="8"/>
  <c r="T12" i="8"/>
  <c r="S12" i="8"/>
  <c r="R12" i="8"/>
  <c r="P12" i="8" s="1"/>
  <c r="Q12" i="8"/>
  <c r="I12" i="8"/>
  <c r="B12" i="8"/>
  <c r="T11" i="8"/>
  <c r="S11" i="8"/>
  <c r="R11" i="8"/>
  <c r="R40" i="8" s="1"/>
  <c r="R39" i="8" s="1"/>
  <c r="Q11" i="8"/>
  <c r="P11" i="8" s="1"/>
  <c r="I11" i="8"/>
  <c r="B11" i="8"/>
  <c r="T10" i="8"/>
  <c r="S10" i="8"/>
  <c r="R10" i="8"/>
  <c r="Q10" i="8"/>
  <c r="P10" i="8"/>
  <c r="I10" i="8"/>
  <c r="B10" i="8"/>
  <c r="T9" i="8"/>
  <c r="T40" i="8" s="1"/>
  <c r="T39" i="8" s="1"/>
  <c r="S9" i="8"/>
  <c r="P9" i="8" s="1"/>
  <c r="R9" i="8"/>
  <c r="Q9" i="8"/>
  <c r="I9" i="8"/>
  <c r="B9" i="8"/>
  <c r="T8" i="8"/>
  <c r="T37" i="8" s="1"/>
  <c r="S8" i="8"/>
  <c r="S37" i="8" s="1"/>
  <c r="R8" i="8"/>
  <c r="R37" i="8" s="1"/>
  <c r="Q8" i="8"/>
  <c r="Q37" i="8" s="1"/>
  <c r="P8" i="8"/>
  <c r="I8" i="8"/>
  <c r="I40" i="8" s="1"/>
  <c r="I39" i="8" s="1"/>
  <c r="B8" i="8"/>
  <c r="B37" i="8" s="1"/>
  <c r="F6" i="8"/>
  <c r="I4" i="8"/>
  <c r="B4" i="8"/>
  <c r="A1" i="8"/>
  <c r="M43" i="7"/>
  <c r="L43" i="7"/>
  <c r="K43" i="7"/>
  <c r="J43" i="7"/>
  <c r="F43" i="7"/>
  <c r="F42" i="7" s="1"/>
  <c r="E43" i="7"/>
  <c r="E42" i="7" s="1"/>
  <c r="D43" i="7"/>
  <c r="C43" i="7"/>
  <c r="C42" i="7" s="1"/>
  <c r="M42" i="7"/>
  <c r="L42" i="7"/>
  <c r="K42" i="7"/>
  <c r="J42" i="7"/>
  <c r="D42" i="7"/>
  <c r="M40" i="7"/>
  <c r="M39" i="7" s="1"/>
  <c r="L40" i="7"/>
  <c r="K40" i="7"/>
  <c r="J40" i="7"/>
  <c r="F40" i="7"/>
  <c r="E40" i="7"/>
  <c r="D40" i="7"/>
  <c r="C40" i="7"/>
  <c r="L39" i="7"/>
  <c r="K39" i="7"/>
  <c r="J39" i="7"/>
  <c r="F39" i="7"/>
  <c r="E39" i="7"/>
  <c r="D39" i="7"/>
  <c r="C39" i="7"/>
  <c r="M37" i="7"/>
  <c r="L37" i="7"/>
  <c r="K37" i="7"/>
  <c r="J37" i="7"/>
  <c r="F37" i="7"/>
  <c r="E37" i="7"/>
  <c r="D37" i="7"/>
  <c r="C37" i="7"/>
  <c r="M36" i="7"/>
  <c r="L36" i="7"/>
  <c r="K36" i="7"/>
  <c r="J36" i="7"/>
  <c r="F36" i="7"/>
  <c r="E36" i="7"/>
  <c r="D36" i="7"/>
  <c r="C36" i="7"/>
  <c r="M35" i="7"/>
  <c r="L35" i="7"/>
  <c r="K35" i="7"/>
  <c r="J35" i="7"/>
  <c r="F35" i="7"/>
  <c r="E35" i="7"/>
  <c r="D35" i="7"/>
  <c r="C35" i="7"/>
  <c r="M34" i="7"/>
  <c r="L34" i="7"/>
  <c r="K34" i="7"/>
  <c r="J34" i="7"/>
  <c r="F34" i="7"/>
  <c r="E34" i="7"/>
  <c r="D34" i="7"/>
  <c r="C34" i="7"/>
  <c r="T31" i="7"/>
  <c r="S31" i="7"/>
  <c r="R31" i="7"/>
  <c r="Q31" i="7"/>
  <c r="P31" i="7" s="1"/>
  <c r="I31" i="7"/>
  <c r="B31" i="7"/>
  <c r="T30" i="7"/>
  <c r="S30" i="7"/>
  <c r="R30" i="7"/>
  <c r="Q30" i="7"/>
  <c r="P30" i="7"/>
  <c r="I30" i="7"/>
  <c r="B30" i="7"/>
  <c r="T29" i="7"/>
  <c r="S29" i="7"/>
  <c r="R29" i="7"/>
  <c r="Q29" i="7"/>
  <c r="P29" i="7"/>
  <c r="I29" i="7"/>
  <c r="B29" i="7"/>
  <c r="T28" i="7"/>
  <c r="S28" i="7"/>
  <c r="R28" i="7"/>
  <c r="Q28" i="7"/>
  <c r="P28" i="7" s="1"/>
  <c r="I28" i="7"/>
  <c r="B28" i="7"/>
  <c r="T27" i="7"/>
  <c r="S27" i="7"/>
  <c r="R27" i="7"/>
  <c r="Q27" i="7"/>
  <c r="P27" i="7"/>
  <c r="I27" i="7"/>
  <c r="B27" i="7"/>
  <c r="T26" i="7"/>
  <c r="P26" i="7" s="1"/>
  <c r="S26" i="7"/>
  <c r="R26" i="7"/>
  <c r="Q26" i="7"/>
  <c r="I26" i="7"/>
  <c r="B26" i="7"/>
  <c r="T25" i="7"/>
  <c r="S25" i="7"/>
  <c r="R25" i="7"/>
  <c r="Q25" i="7"/>
  <c r="P25" i="7"/>
  <c r="I25" i="7"/>
  <c r="B25" i="7"/>
  <c r="T24" i="7"/>
  <c r="S24" i="7"/>
  <c r="R24" i="7"/>
  <c r="P24" i="7" s="1"/>
  <c r="Q24" i="7"/>
  <c r="I24" i="7"/>
  <c r="B24" i="7"/>
  <c r="T23" i="7"/>
  <c r="S23" i="7"/>
  <c r="R23" i="7"/>
  <c r="Q23" i="7"/>
  <c r="P23" i="7" s="1"/>
  <c r="I23" i="7"/>
  <c r="B23" i="7"/>
  <c r="T22" i="7"/>
  <c r="S22" i="7"/>
  <c r="R22" i="7"/>
  <c r="Q22" i="7"/>
  <c r="P22" i="7"/>
  <c r="I22" i="7"/>
  <c r="B22" i="7"/>
  <c r="T21" i="7"/>
  <c r="S21" i="7"/>
  <c r="P21" i="7" s="1"/>
  <c r="R21" i="7"/>
  <c r="Q21" i="7"/>
  <c r="I21" i="7"/>
  <c r="B21" i="7"/>
  <c r="T20" i="7"/>
  <c r="T43" i="7" s="1"/>
  <c r="T42" i="7" s="1"/>
  <c r="S20" i="7"/>
  <c r="S43" i="7" s="1"/>
  <c r="S42" i="7" s="1"/>
  <c r="R20" i="7"/>
  <c r="R43" i="7" s="1"/>
  <c r="R42" i="7" s="1"/>
  <c r="Q20" i="7"/>
  <c r="Q43" i="7" s="1"/>
  <c r="Q42" i="7" s="1"/>
  <c r="P20" i="7"/>
  <c r="I20" i="7"/>
  <c r="I43" i="7" s="1"/>
  <c r="I42" i="7" s="1"/>
  <c r="B20" i="7"/>
  <c r="B43" i="7" s="1"/>
  <c r="B42" i="7" s="1"/>
  <c r="T19" i="7"/>
  <c r="S19" i="7"/>
  <c r="R19" i="7"/>
  <c r="Q19" i="7"/>
  <c r="P19" i="7" s="1"/>
  <c r="I19" i="7"/>
  <c r="B19" i="7"/>
  <c r="T18" i="7"/>
  <c r="S18" i="7"/>
  <c r="R18" i="7"/>
  <c r="Q18" i="7"/>
  <c r="Q35" i="7" s="1"/>
  <c r="P18" i="7"/>
  <c r="I18" i="7"/>
  <c r="B18" i="7"/>
  <c r="T17" i="7"/>
  <c r="S17" i="7"/>
  <c r="R17" i="7"/>
  <c r="Q17" i="7"/>
  <c r="P17" i="7"/>
  <c r="I17" i="7"/>
  <c r="B17" i="7"/>
  <c r="T16" i="7"/>
  <c r="T34" i="7" s="1"/>
  <c r="S16" i="7"/>
  <c r="S35" i="7" s="1"/>
  <c r="R16" i="7"/>
  <c r="R35" i="7" s="1"/>
  <c r="Q16" i="7"/>
  <c r="P16" i="7" s="1"/>
  <c r="I16" i="7"/>
  <c r="B16" i="7"/>
  <c r="T15" i="7"/>
  <c r="S15" i="7"/>
  <c r="R15" i="7"/>
  <c r="R36" i="7" s="1"/>
  <c r="Q15" i="7"/>
  <c r="Q34" i="7" s="1"/>
  <c r="P15" i="7"/>
  <c r="I15" i="7"/>
  <c r="I35" i="7" s="1"/>
  <c r="B15" i="7"/>
  <c r="B35" i="7" s="1"/>
  <c r="T14" i="7"/>
  <c r="T36" i="7" s="1"/>
  <c r="S14" i="7"/>
  <c r="S36" i="7" s="1"/>
  <c r="R14" i="7"/>
  <c r="Q14" i="7"/>
  <c r="I14" i="7"/>
  <c r="I36" i="7" s="1"/>
  <c r="B14" i="7"/>
  <c r="B36" i="7" s="1"/>
  <c r="T13" i="7"/>
  <c r="S13" i="7"/>
  <c r="R13" i="7"/>
  <c r="Q13" i="7"/>
  <c r="P13" i="7"/>
  <c r="I13" i="7"/>
  <c r="B13" i="7"/>
  <c r="T12" i="7"/>
  <c r="S12" i="7"/>
  <c r="R12" i="7"/>
  <c r="P12" i="7" s="1"/>
  <c r="Q12" i="7"/>
  <c r="I12" i="7"/>
  <c r="B12" i="7"/>
  <c r="T11" i="7"/>
  <c r="S11" i="7"/>
  <c r="R11" i="7"/>
  <c r="R40" i="7" s="1"/>
  <c r="R39" i="7" s="1"/>
  <c r="Q11" i="7"/>
  <c r="P11" i="7" s="1"/>
  <c r="I11" i="7"/>
  <c r="B11" i="7"/>
  <c r="T10" i="7"/>
  <c r="S10" i="7"/>
  <c r="R10" i="7"/>
  <c r="Q10" i="7"/>
  <c r="P10" i="7"/>
  <c r="I10" i="7"/>
  <c r="B10" i="7"/>
  <c r="T9" i="7"/>
  <c r="T40" i="7" s="1"/>
  <c r="T39" i="7" s="1"/>
  <c r="S9" i="7"/>
  <c r="P9" i="7" s="1"/>
  <c r="R9" i="7"/>
  <c r="Q9" i="7"/>
  <c r="I9" i="7"/>
  <c r="B9" i="7"/>
  <c r="T8" i="7"/>
  <c r="T37" i="7" s="1"/>
  <c r="S8" i="7"/>
  <c r="S37" i="7" s="1"/>
  <c r="R8" i="7"/>
  <c r="R37" i="7" s="1"/>
  <c r="Q8" i="7"/>
  <c r="Q37" i="7" s="1"/>
  <c r="P8" i="7"/>
  <c r="I8" i="7"/>
  <c r="I40" i="7" s="1"/>
  <c r="I39" i="7" s="1"/>
  <c r="B8" i="7"/>
  <c r="B37" i="7" s="1"/>
  <c r="F6" i="7"/>
  <c r="I4" i="7"/>
  <c r="B4" i="7"/>
  <c r="A1" i="7"/>
  <c r="M43" i="6"/>
  <c r="L43" i="6"/>
  <c r="K43" i="6"/>
  <c r="J43" i="6"/>
  <c r="F43" i="6"/>
  <c r="F42" i="6" s="1"/>
  <c r="E43" i="6"/>
  <c r="E42" i="6" s="1"/>
  <c r="D43" i="6"/>
  <c r="C43" i="6"/>
  <c r="C42" i="6" s="1"/>
  <c r="M42" i="6"/>
  <c r="L42" i="6"/>
  <c r="K42" i="6"/>
  <c r="J42" i="6"/>
  <c r="D42" i="6"/>
  <c r="M40" i="6"/>
  <c r="M39" i="6" s="1"/>
  <c r="L40" i="6"/>
  <c r="K40" i="6"/>
  <c r="J40" i="6"/>
  <c r="F40" i="6"/>
  <c r="E40" i="6"/>
  <c r="D40" i="6"/>
  <c r="C40" i="6"/>
  <c r="L39" i="6"/>
  <c r="K39" i="6"/>
  <c r="J39" i="6"/>
  <c r="F39" i="6"/>
  <c r="E39" i="6"/>
  <c r="D39" i="6"/>
  <c r="C39" i="6"/>
  <c r="M37" i="6"/>
  <c r="L37" i="6"/>
  <c r="K37" i="6"/>
  <c r="J37" i="6"/>
  <c r="F37" i="6"/>
  <c r="E37" i="6"/>
  <c r="D37" i="6"/>
  <c r="C37" i="6"/>
  <c r="M36" i="6"/>
  <c r="L36" i="6"/>
  <c r="K36" i="6"/>
  <c r="J36" i="6"/>
  <c r="F36" i="6"/>
  <c r="E36" i="6"/>
  <c r="D36" i="6"/>
  <c r="C36" i="6"/>
  <c r="M35" i="6"/>
  <c r="L35" i="6"/>
  <c r="K35" i="6"/>
  <c r="J35" i="6"/>
  <c r="F35" i="6"/>
  <c r="E35" i="6"/>
  <c r="D35" i="6"/>
  <c r="C35" i="6"/>
  <c r="M34" i="6"/>
  <c r="L34" i="6"/>
  <c r="K34" i="6"/>
  <c r="J34" i="6"/>
  <c r="F34" i="6"/>
  <c r="E34" i="6"/>
  <c r="D34" i="6"/>
  <c r="C34" i="6"/>
  <c r="T31" i="6"/>
  <c r="S31" i="6"/>
  <c r="R31" i="6"/>
  <c r="Q31" i="6"/>
  <c r="P31" i="6" s="1"/>
  <c r="I31" i="6"/>
  <c r="B31" i="6"/>
  <c r="T30" i="6"/>
  <c r="S30" i="6"/>
  <c r="R30" i="6"/>
  <c r="Q30" i="6"/>
  <c r="P30" i="6"/>
  <c r="I30" i="6"/>
  <c r="B30" i="6"/>
  <c r="T29" i="6"/>
  <c r="S29" i="6"/>
  <c r="R29" i="6"/>
  <c r="Q29" i="6"/>
  <c r="P29" i="6"/>
  <c r="I29" i="6"/>
  <c r="B29" i="6"/>
  <c r="T28" i="6"/>
  <c r="S28" i="6"/>
  <c r="R28" i="6"/>
  <c r="Q28" i="6"/>
  <c r="P28" i="6" s="1"/>
  <c r="I28" i="6"/>
  <c r="B28" i="6"/>
  <c r="T27" i="6"/>
  <c r="S27" i="6"/>
  <c r="R27" i="6"/>
  <c r="Q27" i="6"/>
  <c r="P27" i="6"/>
  <c r="I27" i="6"/>
  <c r="B27" i="6"/>
  <c r="T26" i="6"/>
  <c r="P26" i="6" s="1"/>
  <c r="S26" i="6"/>
  <c r="R26" i="6"/>
  <c r="Q26" i="6"/>
  <c r="I26" i="6"/>
  <c r="B26" i="6"/>
  <c r="T25" i="6"/>
  <c r="S25" i="6"/>
  <c r="R25" i="6"/>
  <c r="Q25" i="6"/>
  <c r="P25" i="6"/>
  <c r="I25" i="6"/>
  <c r="B25" i="6"/>
  <c r="T24" i="6"/>
  <c r="S24" i="6"/>
  <c r="R24" i="6"/>
  <c r="P24" i="6" s="1"/>
  <c r="Q24" i="6"/>
  <c r="I24" i="6"/>
  <c r="B24" i="6"/>
  <c r="T23" i="6"/>
  <c r="S23" i="6"/>
  <c r="R23" i="6"/>
  <c r="Q23" i="6"/>
  <c r="P23" i="6" s="1"/>
  <c r="I23" i="6"/>
  <c r="B23" i="6"/>
  <c r="T22" i="6"/>
  <c r="S22" i="6"/>
  <c r="R22" i="6"/>
  <c r="Q22" i="6"/>
  <c r="P22" i="6"/>
  <c r="I22" i="6"/>
  <c r="B22" i="6"/>
  <c r="T21" i="6"/>
  <c r="S21" i="6"/>
  <c r="P21" i="6" s="1"/>
  <c r="R21" i="6"/>
  <c r="Q21" i="6"/>
  <c r="I21" i="6"/>
  <c r="B21" i="6"/>
  <c r="T20" i="6"/>
  <c r="T43" i="6" s="1"/>
  <c r="T42" i="6" s="1"/>
  <c r="S20" i="6"/>
  <c r="S43" i="6" s="1"/>
  <c r="S42" i="6" s="1"/>
  <c r="R20" i="6"/>
  <c r="R43" i="6" s="1"/>
  <c r="R42" i="6" s="1"/>
  <c r="Q20" i="6"/>
  <c r="Q43" i="6" s="1"/>
  <c r="Q42" i="6" s="1"/>
  <c r="P20" i="6"/>
  <c r="I20" i="6"/>
  <c r="I43" i="6" s="1"/>
  <c r="I42" i="6" s="1"/>
  <c r="B20" i="6"/>
  <c r="B34" i="6" s="1"/>
  <c r="T19" i="6"/>
  <c r="S19" i="6"/>
  <c r="R19" i="6"/>
  <c r="Q19" i="6"/>
  <c r="P19" i="6" s="1"/>
  <c r="I19" i="6"/>
  <c r="B19" i="6"/>
  <c r="T18" i="6"/>
  <c r="S18" i="6"/>
  <c r="R18" i="6"/>
  <c r="Q18" i="6"/>
  <c r="Q35" i="6" s="1"/>
  <c r="P18" i="6"/>
  <c r="I18" i="6"/>
  <c r="B18" i="6"/>
  <c r="T17" i="6"/>
  <c r="S17" i="6"/>
  <c r="R17" i="6"/>
  <c r="Q17" i="6"/>
  <c r="P17" i="6"/>
  <c r="I17" i="6"/>
  <c r="B17" i="6"/>
  <c r="T16" i="6"/>
  <c r="T34" i="6" s="1"/>
  <c r="S16" i="6"/>
  <c r="S35" i="6" s="1"/>
  <c r="R16" i="6"/>
  <c r="R35" i="6" s="1"/>
  <c r="Q16" i="6"/>
  <c r="P16" i="6" s="1"/>
  <c r="I16" i="6"/>
  <c r="B16" i="6"/>
  <c r="T15" i="6"/>
  <c r="S15" i="6"/>
  <c r="S36" i="6" s="1"/>
  <c r="R15" i="6"/>
  <c r="R36" i="6" s="1"/>
  <c r="Q15" i="6"/>
  <c r="Q34" i="6" s="1"/>
  <c r="P15" i="6"/>
  <c r="I15" i="6"/>
  <c r="I35" i="6" s="1"/>
  <c r="B15" i="6"/>
  <c r="B35" i="6" s="1"/>
  <c r="T14" i="6"/>
  <c r="P14" i="6" s="1"/>
  <c r="S14" i="6"/>
  <c r="R14" i="6"/>
  <c r="Q14" i="6"/>
  <c r="I14" i="6"/>
  <c r="I36" i="6" s="1"/>
  <c r="B14" i="6"/>
  <c r="B36" i="6" s="1"/>
  <c r="T13" i="6"/>
  <c r="S13" i="6"/>
  <c r="R13" i="6"/>
  <c r="Q13" i="6"/>
  <c r="P13" i="6"/>
  <c r="I13" i="6"/>
  <c r="B13" i="6"/>
  <c r="T12" i="6"/>
  <c r="S12" i="6"/>
  <c r="R12" i="6"/>
  <c r="P12" i="6" s="1"/>
  <c r="Q12" i="6"/>
  <c r="I12" i="6"/>
  <c r="B12" i="6"/>
  <c r="T11" i="6"/>
  <c r="S11" i="6"/>
  <c r="R11" i="6"/>
  <c r="R40" i="6" s="1"/>
  <c r="R39" i="6" s="1"/>
  <c r="Q11" i="6"/>
  <c r="P11" i="6" s="1"/>
  <c r="I11" i="6"/>
  <c r="B11" i="6"/>
  <c r="T10" i="6"/>
  <c r="S10" i="6"/>
  <c r="R10" i="6"/>
  <c r="Q10" i="6"/>
  <c r="P10" i="6"/>
  <c r="I10" i="6"/>
  <c r="B10" i="6"/>
  <c r="T9" i="6"/>
  <c r="T40" i="6" s="1"/>
  <c r="T39" i="6" s="1"/>
  <c r="S9" i="6"/>
  <c r="P9" i="6" s="1"/>
  <c r="R9" i="6"/>
  <c r="Q9" i="6"/>
  <c r="I9" i="6"/>
  <c r="B9" i="6"/>
  <c r="T8" i="6"/>
  <c r="T37" i="6" s="1"/>
  <c r="S8" i="6"/>
  <c r="S37" i="6" s="1"/>
  <c r="R8" i="6"/>
  <c r="R37" i="6" s="1"/>
  <c r="Q8" i="6"/>
  <c r="Q37" i="6" s="1"/>
  <c r="P8" i="6"/>
  <c r="I8" i="6"/>
  <c r="I37" i="6" s="1"/>
  <c r="B8" i="6"/>
  <c r="B37" i="6" s="1"/>
  <c r="F6" i="6"/>
  <c r="I4" i="6"/>
  <c r="B4" i="6"/>
  <c r="A1" i="6"/>
  <c r="F52" i="5"/>
  <c r="Q50" i="5"/>
  <c r="P50" i="5"/>
  <c r="O50" i="5"/>
  <c r="N50" i="5"/>
  <c r="B50" i="5" s="1"/>
  <c r="M50" i="5"/>
  <c r="L50" i="5"/>
  <c r="K50" i="5"/>
  <c r="J50" i="5"/>
  <c r="I50" i="5"/>
  <c r="H50" i="5"/>
  <c r="G50" i="5"/>
  <c r="F50" i="5"/>
  <c r="E50" i="5"/>
  <c r="D50" i="5"/>
  <c r="C50" i="5"/>
  <c r="Q49" i="5"/>
  <c r="P49" i="5"/>
  <c r="O49" i="5"/>
  <c r="N49" i="5"/>
  <c r="M49" i="5"/>
  <c r="L49" i="5"/>
  <c r="K49" i="5"/>
  <c r="J49" i="5"/>
  <c r="I49" i="5"/>
  <c r="H49" i="5"/>
  <c r="G49" i="5"/>
  <c r="G52" i="5" s="1"/>
  <c r="F49" i="5"/>
  <c r="E49" i="5"/>
  <c r="D49" i="5"/>
  <c r="C49" i="5"/>
  <c r="Q48" i="5"/>
  <c r="P48" i="5"/>
  <c r="O48" i="5"/>
  <c r="N48" i="5"/>
  <c r="M48" i="5"/>
  <c r="L48" i="5"/>
  <c r="B48" i="5" s="1"/>
  <c r="K48" i="5"/>
  <c r="J48" i="5"/>
  <c r="I48" i="5"/>
  <c r="H48" i="5"/>
  <c r="G48" i="5"/>
  <c r="F48" i="5"/>
  <c r="E48" i="5"/>
  <c r="D48" i="5"/>
  <c r="C48" i="5"/>
  <c r="A48" i="5"/>
  <c r="Q47" i="5"/>
  <c r="P47" i="5"/>
  <c r="O47" i="5"/>
  <c r="N47" i="5"/>
  <c r="M47" i="5"/>
  <c r="L47" i="5"/>
  <c r="K47" i="5"/>
  <c r="J47" i="5"/>
  <c r="I47" i="5"/>
  <c r="H47" i="5"/>
  <c r="G47" i="5"/>
  <c r="F47" i="5"/>
  <c r="B47" i="5" s="1"/>
  <c r="E47" i="5"/>
  <c r="D47" i="5"/>
  <c r="C47" i="5"/>
  <c r="A47" i="5"/>
  <c r="Q46" i="5"/>
  <c r="P46" i="5"/>
  <c r="O46" i="5"/>
  <c r="N46" i="5"/>
  <c r="N52" i="5" s="1"/>
  <c r="M46" i="5"/>
  <c r="L46" i="5"/>
  <c r="K46" i="5"/>
  <c r="J46" i="5"/>
  <c r="I46" i="5"/>
  <c r="H46" i="5"/>
  <c r="G46" i="5"/>
  <c r="F46" i="5"/>
  <c r="B46" i="5" s="1"/>
  <c r="E46" i="5"/>
  <c r="D46" i="5"/>
  <c r="C46" i="5"/>
  <c r="Q45" i="5"/>
  <c r="P45" i="5"/>
  <c r="O45" i="5"/>
  <c r="O52" i="5" s="1"/>
  <c r="N45" i="5"/>
  <c r="M45" i="5"/>
  <c r="L45" i="5"/>
  <c r="K45" i="5"/>
  <c r="J45" i="5"/>
  <c r="I45" i="5"/>
  <c r="H45" i="5"/>
  <c r="G45" i="5"/>
  <c r="F45" i="5"/>
  <c r="B45" i="5" s="1"/>
  <c r="E45" i="5"/>
  <c r="D45" i="5"/>
  <c r="C45" i="5"/>
  <c r="C52" i="5" s="1"/>
  <c r="Q44" i="5"/>
  <c r="Q52" i="5" s="1"/>
  <c r="P44" i="5"/>
  <c r="P52" i="5" s="1"/>
  <c r="O44" i="5"/>
  <c r="N44" i="5"/>
  <c r="M44" i="5"/>
  <c r="M52" i="5" s="1"/>
  <c r="L44" i="5"/>
  <c r="L52" i="5" s="1"/>
  <c r="K44" i="5"/>
  <c r="K52" i="5" s="1"/>
  <c r="J44" i="5"/>
  <c r="J52" i="5" s="1"/>
  <c r="I44" i="5"/>
  <c r="I52" i="5" s="1"/>
  <c r="H44" i="5"/>
  <c r="H52" i="5" s="1"/>
  <c r="G44" i="5"/>
  <c r="F44" i="5"/>
  <c r="E44" i="5"/>
  <c r="E52" i="5" s="1"/>
  <c r="D44" i="5"/>
  <c r="D52" i="5" s="1"/>
  <c r="C44" i="5"/>
  <c r="O43" i="5"/>
  <c r="N43" i="5"/>
  <c r="M43" i="5"/>
  <c r="J43" i="5"/>
  <c r="I43" i="5"/>
  <c r="M34" i="5"/>
  <c r="Q32" i="5"/>
  <c r="P32" i="5"/>
  <c r="O32" i="5"/>
  <c r="N32" i="5"/>
  <c r="M32" i="5"/>
  <c r="L32" i="5"/>
  <c r="K32" i="5"/>
  <c r="J32" i="5"/>
  <c r="I32" i="5"/>
  <c r="H32" i="5"/>
  <c r="G32" i="5"/>
  <c r="F32" i="5"/>
  <c r="B32" i="5" s="1"/>
  <c r="E32" i="5"/>
  <c r="D32" i="5"/>
  <c r="C32" i="5"/>
  <c r="Q31" i="5"/>
  <c r="P31" i="5"/>
  <c r="O31" i="5"/>
  <c r="N31" i="5"/>
  <c r="N34" i="5" s="1"/>
  <c r="M31" i="5"/>
  <c r="L31" i="5"/>
  <c r="K31" i="5"/>
  <c r="J31" i="5"/>
  <c r="I31" i="5"/>
  <c r="H31" i="5"/>
  <c r="G31" i="5"/>
  <c r="F31" i="5"/>
  <c r="E31" i="5"/>
  <c r="D31" i="5"/>
  <c r="C31" i="5"/>
  <c r="B31" i="5"/>
  <c r="Q30" i="5"/>
  <c r="P30" i="5"/>
  <c r="O30" i="5"/>
  <c r="N30" i="5"/>
  <c r="M30" i="5"/>
  <c r="L30" i="5"/>
  <c r="K30" i="5"/>
  <c r="J30" i="5"/>
  <c r="I30" i="5"/>
  <c r="H30" i="5"/>
  <c r="G30" i="5"/>
  <c r="B30" i="5" s="1"/>
  <c r="F30" i="5"/>
  <c r="E30" i="5"/>
  <c r="D30" i="5"/>
  <c r="C30" i="5"/>
  <c r="Q29" i="5"/>
  <c r="P29" i="5"/>
  <c r="O29" i="5"/>
  <c r="N29" i="5"/>
  <c r="M29" i="5"/>
  <c r="L29" i="5"/>
  <c r="B29" i="5" s="1"/>
  <c r="K29" i="5"/>
  <c r="J29" i="5"/>
  <c r="I29" i="5"/>
  <c r="H29" i="5"/>
  <c r="G29" i="5"/>
  <c r="F29" i="5"/>
  <c r="E29" i="5"/>
  <c r="D29" i="5"/>
  <c r="C29" i="5"/>
  <c r="A29" i="5"/>
  <c r="Q28" i="5"/>
  <c r="P28" i="5"/>
  <c r="O28" i="5"/>
  <c r="N28" i="5"/>
  <c r="M28" i="5"/>
  <c r="L28" i="5"/>
  <c r="K28" i="5"/>
  <c r="J28" i="5"/>
  <c r="I28" i="5"/>
  <c r="I34" i="5" s="1"/>
  <c r="H28" i="5"/>
  <c r="G28" i="5"/>
  <c r="F28" i="5"/>
  <c r="B28" i="5" s="1"/>
  <c r="E28" i="5"/>
  <c r="D28" i="5"/>
  <c r="C28" i="5"/>
  <c r="Q27" i="5"/>
  <c r="P27" i="5"/>
  <c r="O27" i="5"/>
  <c r="N27" i="5"/>
  <c r="M27" i="5"/>
  <c r="L27" i="5"/>
  <c r="K27" i="5"/>
  <c r="J27" i="5"/>
  <c r="J34" i="5" s="1"/>
  <c r="I27" i="5"/>
  <c r="H27" i="5"/>
  <c r="G27" i="5"/>
  <c r="F27" i="5"/>
  <c r="E27" i="5"/>
  <c r="D27" i="5"/>
  <c r="C27" i="5"/>
  <c r="A27" i="5"/>
  <c r="Q26" i="5"/>
  <c r="Q34" i="5" s="1"/>
  <c r="P26" i="5"/>
  <c r="P34" i="5" s="1"/>
  <c r="O26" i="5"/>
  <c r="O34" i="5" s="1"/>
  <c r="N26" i="5"/>
  <c r="M26" i="5"/>
  <c r="L26" i="5"/>
  <c r="L34" i="5" s="1"/>
  <c r="K26" i="5"/>
  <c r="K34" i="5" s="1"/>
  <c r="J26" i="5"/>
  <c r="I26" i="5"/>
  <c r="H26" i="5"/>
  <c r="H34" i="5" s="1"/>
  <c r="G26" i="5"/>
  <c r="G34" i="5" s="1"/>
  <c r="F26" i="5"/>
  <c r="B26" i="5" s="1"/>
  <c r="E26" i="5"/>
  <c r="E34" i="5" s="1"/>
  <c r="D26" i="5"/>
  <c r="D34" i="5" s="1"/>
  <c r="C26" i="5"/>
  <c r="C34" i="5" s="1"/>
  <c r="K25" i="5"/>
  <c r="J25" i="5"/>
  <c r="I25" i="5"/>
  <c r="H25" i="5"/>
  <c r="B22" i="5"/>
  <c r="I16" i="5"/>
  <c r="Q14" i="5"/>
  <c r="P14" i="5"/>
  <c r="O14" i="5"/>
  <c r="N14" i="5"/>
  <c r="M14" i="5"/>
  <c r="L14" i="5"/>
  <c r="K14" i="5"/>
  <c r="J14" i="5"/>
  <c r="I14" i="5"/>
  <c r="H14" i="5"/>
  <c r="G14" i="5"/>
  <c r="F14" i="5"/>
  <c r="B14" i="5" s="1"/>
  <c r="E14" i="5"/>
  <c r="D14" i="5"/>
  <c r="C14" i="5"/>
  <c r="A14" i="5"/>
  <c r="A50" i="5" s="1"/>
  <c r="Q13" i="5"/>
  <c r="P13" i="5"/>
  <c r="O13" i="5"/>
  <c r="N13" i="5"/>
  <c r="M13" i="5"/>
  <c r="L13" i="5"/>
  <c r="K13" i="5"/>
  <c r="J13" i="5"/>
  <c r="J16" i="5" s="1"/>
  <c r="I13" i="5"/>
  <c r="H13" i="5"/>
  <c r="G13" i="5"/>
  <c r="F13" i="5"/>
  <c r="E13" i="5"/>
  <c r="D13" i="5"/>
  <c r="C13" i="5"/>
  <c r="A13" i="5"/>
  <c r="A31" i="5" s="1"/>
  <c r="Q12" i="5"/>
  <c r="P12" i="5"/>
  <c r="O12" i="5"/>
  <c r="N12" i="5"/>
  <c r="M12" i="5"/>
  <c r="L12" i="5"/>
  <c r="K12" i="5"/>
  <c r="J12" i="5"/>
  <c r="I12" i="5"/>
  <c r="H12" i="5"/>
  <c r="G12" i="5"/>
  <c r="F12" i="5"/>
  <c r="B12" i="5" s="1"/>
  <c r="E12" i="5"/>
  <c r="D12" i="5"/>
  <c r="C12" i="5"/>
  <c r="A12" i="5"/>
  <c r="A30" i="5" s="1"/>
  <c r="Q11" i="5"/>
  <c r="P11" i="5"/>
  <c r="O11" i="5"/>
  <c r="N11" i="5"/>
  <c r="M11" i="5"/>
  <c r="L11" i="5"/>
  <c r="K11" i="5"/>
  <c r="J11" i="5"/>
  <c r="I11" i="5"/>
  <c r="H11" i="5"/>
  <c r="G11" i="5"/>
  <c r="F11" i="5"/>
  <c r="B11" i="5" s="1"/>
  <c r="E11" i="5"/>
  <c r="D11" i="5"/>
  <c r="C11" i="5"/>
  <c r="A11" i="5"/>
  <c r="Q10" i="5"/>
  <c r="Q16" i="5" s="1"/>
  <c r="P10" i="5"/>
  <c r="O10" i="5"/>
  <c r="N10" i="5"/>
  <c r="M10" i="5"/>
  <c r="B10" i="5" s="1"/>
  <c r="L10" i="5"/>
  <c r="K10" i="5"/>
  <c r="J10" i="5"/>
  <c r="I10" i="5"/>
  <c r="H10" i="5"/>
  <c r="G10" i="5"/>
  <c r="F10" i="5"/>
  <c r="E10" i="5"/>
  <c r="E16" i="5" s="1"/>
  <c r="D10" i="5"/>
  <c r="C10" i="5"/>
  <c r="A10" i="5"/>
  <c r="Q9" i="5"/>
  <c r="P9" i="5"/>
  <c r="O9" i="5"/>
  <c r="N9" i="5"/>
  <c r="M9" i="5"/>
  <c r="L9" i="5"/>
  <c r="K9" i="5"/>
  <c r="J9" i="5"/>
  <c r="I9" i="5"/>
  <c r="H9" i="5"/>
  <c r="G9" i="5"/>
  <c r="F9" i="5"/>
  <c r="F16" i="5" s="1"/>
  <c r="E9" i="5"/>
  <c r="D9" i="5"/>
  <c r="C9" i="5"/>
  <c r="A9" i="5"/>
  <c r="A45" i="5" s="1"/>
  <c r="Q8" i="5"/>
  <c r="P8" i="5"/>
  <c r="P16" i="5" s="1"/>
  <c r="O8" i="5"/>
  <c r="O16" i="5" s="1"/>
  <c r="N8" i="5"/>
  <c r="N16" i="5" s="1"/>
  <c r="M8" i="5"/>
  <c r="M16" i="5" s="1"/>
  <c r="L8" i="5"/>
  <c r="L16" i="5" s="1"/>
  <c r="K8" i="5"/>
  <c r="B8" i="5" s="1"/>
  <c r="J8" i="5"/>
  <c r="I8" i="5"/>
  <c r="H8" i="5"/>
  <c r="H16" i="5" s="1"/>
  <c r="G8" i="5"/>
  <c r="G16" i="5" s="1"/>
  <c r="F8" i="5"/>
  <c r="E8" i="5"/>
  <c r="D8" i="5"/>
  <c r="D16" i="5" s="1"/>
  <c r="C8" i="5"/>
  <c r="C16" i="5" s="1"/>
  <c r="A8" i="5"/>
  <c r="L15" i="5" s="1"/>
  <c r="Q7" i="5"/>
  <c r="Q25" i="5" s="1"/>
  <c r="P7" i="5"/>
  <c r="P25" i="5" s="1"/>
  <c r="O7" i="5"/>
  <c r="O25" i="5" s="1"/>
  <c r="N7" i="5"/>
  <c r="N25" i="5" s="1"/>
  <c r="M7" i="5"/>
  <c r="M25" i="5" s="1"/>
  <c r="L7" i="5"/>
  <c r="L43" i="5" s="1"/>
  <c r="K7" i="5"/>
  <c r="K43" i="5" s="1"/>
  <c r="J7" i="5"/>
  <c r="I7" i="5"/>
  <c r="H7" i="5"/>
  <c r="H43" i="5" s="1"/>
  <c r="G7" i="5"/>
  <c r="G25" i="5" s="1"/>
  <c r="F7" i="5"/>
  <c r="F25" i="5" s="1"/>
  <c r="B4" i="5"/>
  <c r="A1" i="5"/>
  <c r="F52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Q49" i="4"/>
  <c r="P49" i="4"/>
  <c r="O49" i="4"/>
  <c r="N49" i="4"/>
  <c r="M49" i="4"/>
  <c r="L49" i="4"/>
  <c r="K49" i="4"/>
  <c r="J49" i="4"/>
  <c r="I49" i="4"/>
  <c r="H49" i="4"/>
  <c r="G49" i="4"/>
  <c r="B49" i="4" s="1"/>
  <c r="F49" i="4"/>
  <c r="E49" i="4"/>
  <c r="D49" i="4"/>
  <c r="C49" i="4"/>
  <c r="Q48" i="4"/>
  <c r="P48" i="4"/>
  <c r="O48" i="4"/>
  <c r="N48" i="4"/>
  <c r="M48" i="4"/>
  <c r="L48" i="4"/>
  <c r="B48" i="4" s="1"/>
  <c r="K48" i="4"/>
  <c r="J48" i="4"/>
  <c r="I48" i="4"/>
  <c r="H48" i="4"/>
  <c r="G48" i="4"/>
  <c r="F48" i="4"/>
  <c r="E48" i="4"/>
  <c r="D48" i="4"/>
  <c r="C48" i="4"/>
  <c r="A48" i="4"/>
  <c r="Q47" i="4"/>
  <c r="P47" i="4"/>
  <c r="O47" i="4"/>
  <c r="N47" i="4"/>
  <c r="M47" i="4"/>
  <c r="L47" i="4"/>
  <c r="K47" i="4"/>
  <c r="J47" i="4"/>
  <c r="I47" i="4"/>
  <c r="H47" i="4"/>
  <c r="G47" i="4"/>
  <c r="F47" i="4"/>
  <c r="B47" i="4" s="1"/>
  <c r="E47" i="4"/>
  <c r="D47" i="4"/>
  <c r="C47" i="4"/>
  <c r="Q46" i="4"/>
  <c r="P46" i="4"/>
  <c r="O46" i="4"/>
  <c r="N46" i="4"/>
  <c r="M46" i="4"/>
  <c r="L46" i="4"/>
  <c r="K46" i="4"/>
  <c r="J46" i="4"/>
  <c r="B46" i="4" s="1"/>
  <c r="I46" i="4"/>
  <c r="H46" i="4"/>
  <c r="G46" i="4"/>
  <c r="F46" i="4"/>
  <c r="E46" i="4"/>
  <c r="D46" i="4"/>
  <c r="C46" i="4"/>
  <c r="Q45" i="4"/>
  <c r="P45" i="4"/>
  <c r="O45" i="4"/>
  <c r="N45" i="4"/>
  <c r="M45" i="4"/>
  <c r="L45" i="4"/>
  <c r="K45" i="4"/>
  <c r="J45" i="4"/>
  <c r="I45" i="4"/>
  <c r="H45" i="4"/>
  <c r="G45" i="4"/>
  <c r="F45" i="4"/>
  <c r="B45" i="4" s="1"/>
  <c r="E45" i="4"/>
  <c r="D45" i="4"/>
  <c r="C45" i="4"/>
  <c r="Q44" i="4"/>
  <c r="Q52" i="4" s="1"/>
  <c r="P44" i="4"/>
  <c r="P52" i="4" s="1"/>
  <c r="O44" i="4"/>
  <c r="O52" i="4" s="1"/>
  <c r="N44" i="4"/>
  <c r="N52" i="4" s="1"/>
  <c r="M44" i="4"/>
  <c r="M52" i="4" s="1"/>
  <c r="L44" i="4"/>
  <c r="L52" i="4" s="1"/>
  <c r="K44" i="4"/>
  <c r="K52" i="4" s="1"/>
  <c r="J44" i="4"/>
  <c r="J52" i="4" s="1"/>
  <c r="I44" i="4"/>
  <c r="I52" i="4" s="1"/>
  <c r="H44" i="4"/>
  <c r="B44" i="4" s="1"/>
  <c r="G44" i="4"/>
  <c r="F44" i="4"/>
  <c r="E44" i="4"/>
  <c r="E52" i="4" s="1"/>
  <c r="D44" i="4"/>
  <c r="D52" i="4" s="1"/>
  <c r="C44" i="4"/>
  <c r="C52" i="4" s="1"/>
  <c r="O43" i="4"/>
  <c r="N43" i="4"/>
  <c r="M43" i="4"/>
  <c r="M34" i="4"/>
  <c r="Q32" i="4"/>
  <c r="P32" i="4"/>
  <c r="O32" i="4"/>
  <c r="N32" i="4"/>
  <c r="M32" i="4"/>
  <c r="L32" i="4"/>
  <c r="K32" i="4"/>
  <c r="J32" i="4"/>
  <c r="I32" i="4"/>
  <c r="B32" i="4" s="1"/>
  <c r="H32" i="4"/>
  <c r="G32" i="4"/>
  <c r="F32" i="4"/>
  <c r="E32" i="4"/>
  <c r="D32" i="4"/>
  <c r="C32" i="4"/>
  <c r="A32" i="4"/>
  <c r="Q31" i="4"/>
  <c r="P31" i="4"/>
  <c r="O31" i="4"/>
  <c r="N31" i="4"/>
  <c r="N34" i="4" s="1"/>
  <c r="M31" i="4"/>
  <c r="L31" i="4"/>
  <c r="K31" i="4"/>
  <c r="J31" i="4"/>
  <c r="I31" i="4"/>
  <c r="H31" i="4"/>
  <c r="G31" i="4"/>
  <c r="F31" i="4"/>
  <c r="E31" i="4"/>
  <c r="D31" i="4"/>
  <c r="C31" i="4"/>
  <c r="B31" i="4"/>
  <c r="Q30" i="4"/>
  <c r="P30" i="4"/>
  <c r="O30" i="4"/>
  <c r="N30" i="4"/>
  <c r="M30" i="4"/>
  <c r="L30" i="4"/>
  <c r="K30" i="4"/>
  <c r="J30" i="4"/>
  <c r="I30" i="4"/>
  <c r="H30" i="4"/>
  <c r="G30" i="4"/>
  <c r="B30" i="4" s="1"/>
  <c r="F30" i="4"/>
  <c r="E30" i="4"/>
  <c r="D30" i="4"/>
  <c r="C30" i="4"/>
  <c r="A30" i="4"/>
  <c r="Q29" i="4"/>
  <c r="P29" i="4"/>
  <c r="O29" i="4"/>
  <c r="N29" i="4"/>
  <c r="M29" i="4"/>
  <c r="L29" i="4"/>
  <c r="B29" i="4" s="1"/>
  <c r="K29" i="4"/>
  <c r="J29" i="4"/>
  <c r="I29" i="4"/>
  <c r="H29" i="4"/>
  <c r="G29" i="4"/>
  <c r="F29" i="4"/>
  <c r="E29" i="4"/>
  <c r="D29" i="4"/>
  <c r="C29" i="4"/>
  <c r="A29" i="4"/>
  <c r="Q28" i="4"/>
  <c r="P28" i="4"/>
  <c r="O28" i="4"/>
  <c r="N28" i="4"/>
  <c r="M28" i="4"/>
  <c r="L28" i="4"/>
  <c r="K28" i="4"/>
  <c r="J28" i="4"/>
  <c r="I28" i="4"/>
  <c r="H28" i="4"/>
  <c r="G28" i="4"/>
  <c r="F28" i="4"/>
  <c r="B28" i="4" s="1"/>
  <c r="E28" i="4"/>
  <c r="D28" i="4"/>
  <c r="C28" i="4"/>
  <c r="Q27" i="4"/>
  <c r="P27" i="4"/>
  <c r="O27" i="4"/>
  <c r="N27" i="4"/>
  <c r="M27" i="4"/>
  <c r="L27" i="4"/>
  <c r="K27" i="4"/>
  <c r="J27" i="4"/>
  <c r="B27" i="4" s="1"/>
  <c r="I27" i="4"/>
  <c r="H27" i="4"/>
  <c r="G27" i="4"/>
  <c r="F27" i="4"/>
  <c r="E27" i="4"/>
  <c r="D27" i="4"/>
  <c r="C27" i="4"/>
  <c r="A27" i="4"/>
  <c r="Q26" i="4"/>
  <c r="Q34" i="4" s="1"/>
  <c r="P26" i="4"/>
  <c r="P34" i="4" s="1"/>
  <c r="O26" i="4"/>
  <c r="O34" i="4" s="1"/>
  <c r="N26" i="4"/>
  <c r="M26" i="4"/>
  <c r="L26" i="4"/>
  <c r="L34" i="4" s="1"/>
  <c r="K26" i="4"/>
  <c r="K34" i="4" s="1"/>
  <c r="J26" i="4"/>
  <c r="J34" i="4" s="1"/>
  <c r="I26" i="4"/>
  <c r="I34" i="4" s="1"/>
  <c r="H26" i="4"/>
  <c r="H34" i="4" s="1"/>
  <c r="G26" i="4"/>
  <c r="G34" i="4" s="1"/>
  <c r="F26" i="4"/>
  <c r="B26" i="4" s="1"/>
  <c r="E26" i="4"/>
  <c r="E34" i="4" s="1"/>
  <c r="D26" i="4"/>
  <c r="D34" i="4" s="1"/>
  <c r="C26" i="4"/>
  <c r="C34" i="4" s="1"/>
  <c r="O25" i="4"/>
  <c r="N25" i="4"/>
  <c r="M25" i="4"/>
  <c r="L25" i="4"/>
  <c r="K25" i="4"/>
  <c r="J25" i="4"/>
  <c r="I25" i="4"/>
  <c r="H25" i="4"/>
  <c r="B22" i="4"/>
  <c r="I16" i="4"/>
  <c r="Q14" i="4"/>
  <c r="P14" i="4"/>
  <c r="O14" i="4"/>
  <c r="N14" i="4"/>
  <c r="M14" i="4"/>
  <c r="L14" i="4"/>
  <c r="K14" i="4"/>
  <c r="J14" i="4"/>
  <c r="I14" i="4"/>
  <c r="H14" i="4"/>
  <c r="G14" i="4"/>
  <c r="F14" i="4"/>
  <c r="B14" i="4" s="1"/>
  <c r="E14" i="4"/>
  <c r="D14" i="4"/>
  <c r="C14" i="4"/>
  <c r="A14" i="4"/>
  <c r="A50" i="4" s="1"/>
  <c r="Q13" i="4"/>
  <c r="P13" i="4"/>
  <c r="O13" i="4"/>
  <c r="N13" i="4"/>
  <c r="M13" i="4"/>
  <c r="L13" i="4"/>
  <c r="K13" i="4"/>
  <c r="J13" i="4"/>
  <c r="B13" i="4" s="1"/>
  <c r="I13" i="4"/>
  <c r="H13" i="4"/>
  <c r="G13" i="4"/>
  <c r="F13" i="4"/>
  <c r="E13" i="4"/>
  <c r="D13" i="4"/>
  <c r="C13" i="4"/>
  <c r="A13" i="4"/>
  <c r="A31" i="4" s="1"/>
  <c r="Q12" i="4"/>
  <c r="P12" i="4"/>
  <c r="O12" i="4"/>
  <c r="N12" i="4"/>
  <c r="M12" i="4"/>
  <c r="L12" i="4"/>
  <c r="K12" i="4"/>
  <c r="J12" i="4"/>
  <c r="I12" i="4"/>
  <c r="H12" i="4"/>
  <c r="G12" i="4"/>
  <c r="F12" i="4"/>
  <c r="B12" i="4" s="1"/>
  <c r="E12" i="4"/>
  <c r="D12" i="4"/>
  <c r="C12" i="4"/>
  <c r="A12" i="4"/>
  <c r="Q11" i="4"/>
  <c r="P11" i="4"/>
  <c r="O11" i="4"/>
  <c r="N11" i="4"/>
  <c r="M11" i="4"/>
  <c r="L11" i="4"/>
  <c r="K11" i="4"/>
  <c r="J11" i="4"/>
  <c r="I11" i="4"/>
  <c r="H11" i="4"/>
  <c r="B11" i="4" s="1"/>
  <c r="G11" i="4"/>
  <c r="F11" i="4"/>
  <c r="E11" i="4"/>
  <c r="D11" i="4"/>
  <c r="C11" i="4"/>
  <c r="A11" i="4"/>
  <c r="A47" i="4" s="1"/>
  <c r="Q10" i="4"/>
  <c r="P10" i="4"/>
  <c r="O10" i="4"/>
  <c r="N10" i="4"/>
  <c r="M10" i="4"/>
  <c r="B10" i="4" s="1"/>
  <c r="L10" i="4"/>
  <c r="K10" i="4"/>
  <c r="J10" i="4"/>
  <c r="I10" i="4"/>
  <c r="H10" i="4"/>
  <c r="G10" i="4"/>
  <c r="F10" i="4"/>
  <c r="E10" i="4"/>
  <c r="D10" i="4"/>
  <c r="C10" i="4"/>
  <c r="A10" i="4"/>
  <c r="A28" i="4" s="1"/>
  <c r="Q9" i="4"/>
  <c r="P9" i="4"/>
  <c r="O9" i="4"/>
  <c r="N9" i="4"/>
  <c r="M9" i="4"/>
  <c r="L9" i="4"/>
  <c r="K9" i="4"/>
  <c r="J9" i="4"/>
  <c r="I9" i="4"/>
  <c r="H9" i="4"/>
  <c r="G9" i="4"/>
  <c r="F9" i="4"/>
  <c r="B9" i="4" s="1"/>
  <c r="E9" i="4"/>
  <c r="D9" i="4"/>
  <c r="C9" i="4"/>
  <c r="A9" i="4"/>
  <c r="A45" i="4" s="1"/>
  <c r="Q8" i="4"/>
  <c r="Q16" i="4" s="1"/>
  <c r="P8" i="4"/>
  <c r="P16" i="4" s="1"/>
  <c r="O8" i="4"/>
  <c r="O16" i="4" s="1"/>
  <c r="N8" i="4"/>
  <c r="N16" i="4" s="1"/>
  <c r="M8" i="4"/>
  <c r="M16" i="4" s="1"/>
  <c r="L8" i="4"/>
  <c r="L16" i="4" s="1"/>
  <c r="K8" i="4"/>
  <c r="B8" i="4" s="1"/>
  <c r="J8" i="4"/>
  <c r="I8" i="4"/>
  <c r="H8" i="4"/>
  <c r="H16" i="4" s="1"/>
  <c r="G8" i="4"/>
  <c r="G16" i="4" s="1"/>
  <c r="F8" i="4"/>
  <c r="F16" i="4" s="1"/>
  <c r="E8" i="4"/>
  <c r="E16" i="4" s="1"/>
  <c r="D8" i="4"/>
  <c r="D16" i="4" s="1"/>
  <c r="C8" i="4"/>
  <c r="C16" i="4" s="1"/>
  <c r="A8" i="4"/>
  <c r="L15" i="4" s="1"/>
  <c r="Q7" i="4"/>
  <c r="Q25" i="4" s="1"/>
  <c r="P7" i="4"/>
  <c r="P43" i="4" s="1"/>
  <c r="O7" i="4"/>
  <c r="N7" i="4"/>
  <c r="M7" i="4"/>
  <c r="L7" i="4"/>
  <c r="L43" i="4" s="1"/>
  <c r="K7" i="4"/>
  <c r="K43" i="4" s="1"/>
  <c r="J7" i="4"/>
  <c r="J43" i="4" s="1"/>
  <c r="I7" i="4"/>
  <c r="I43" i="4" s="1"/>
  <c r="H7" i="4"/>
  <c r="H43" i="4" s="1"/>
  <c r="G7" i="4"/>
  <c r="G25" i="4" s="1"/>
  <c r="F7" i="4"/>
  <c r="F25" i="4" s="1"/>
  <c r="B4" i="4"/>
  <c r="A1" i="4"/>
  <c r="Q50" i="3"/>
  <c r="P50" i="3"/>
  <c r="O50" i="3"/>
  <c r="N50" i="3"/>
  <c r="M50" i="3"/>
  <c r="L50" i="3"/>
  <c r="K50" i="3"/>
  <c r="J50" i="3"/>
  <c r="I50" i="3"/>
  <c r="H50" i="3"/>
  <c r="G50" i="3"/>
  <c r="F50" i="3"/>
  <c r="B50" i="3" s="1"/>
  <c r="E50" i="3"/>
  <c r="D50" i="3"/>
  <c r="C50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Q48" i="3"/>
  <c r="P48" i="3"/>
  <c r="O48" i="3"/>
  <c r="N48" i="3"/>
  <c r="M48" i="3"/>
  <c r="L48" i="3"/>
  <c r="B48" i="3" s="1"/>
  <c r="K48" i="3"/>
  <c r="J48" i="3"/>
  <c r="I48" i="3"/>
  <c r="H48" i="3"/>
  <c r="G48" i="3"/>
  <c r="F48" i="3"/>
  <c r="E48" i="3"/>
  <c r="D48" i="3"/>
  <c r="C48" i="3"/>
  <c r="A48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Q46" i="3"/>
  <c r="P46" i="3"/>
  <c r="O46" i="3"/>
  <c r="N46" i="3"/>
  <c r="M46" i="3"/>
  <c r="L46" i="3"/>
  <c r="K46" i="3"/>
  <c r="J46" i="3"/>
  <c r="B46" i="3" s="1"/>
  <c r="I46" i="3"/>
  <c r="H46" i="3"/>
  <c r="G46" i="3"/>
  <c r="F46" i="3"/>
  <c r="E46" i="3"/>
  <c r="D46" i="3"/>
  <c r="C46" i="3"/>
  <c r="Q45" i="3"/>
  <c r="P45" i="3"/>
  <c r="O45" i="3"/>
  <c r="N45" i="3"/>
  <c r="M45" i="3"/>
  <c r="L45" i="3"/>
  <c r="K45" i="3"/>
  <c r="J45" i="3"/>
  <c r="I45" i="3"/>
  <c r="H45" i="3"/>
  <c r="G45" i="3"/>
  <c r="G52" i="3" s="1"/>
  <c r="F45" i="3"/>
  <c r="F52" i="3" s="1"/>
  <c r="E45" i="3"/>
  <c r="D45" i="3"/>
  <c r="C45" i="3"/>
  <c r="Q44" i="3"/>
  <c r="P44" i="3"/>
  <c r="P52" i="3" s="1"/>
  <c r="O44" i="3"/>
  <c r="N44" i="3"/>
  <c r="M44" i="3"/>
  <c r="L44" i="3"/>
  <c r="K44" i="3"/>
  <c r="J44" i="3"/>
  <c r="J52" i="3" s="1"/>
  <c r="I44" i="3"/>
  <c r="I52" i="3" s="1"/>
  <c r="H44" i="3"/>
  <c r="B44" i="3" s="1"/>
  <c r="G44" i="3"/>
  <c r="F44" i="3"/>
  <c r="E44" i="3"/>
  <c r="D44" i="3"/>
  <c r="D52" i="3" s="1"/>
  <c r="C44" i="3"/>
  <c r="O43" i="3"/>
  <c r="N43" i="3"/>
  <c r="M43" i="3"/>
  <c r="N34" i="3"/>
  <c r="M34" i="3"/>
  <c r="E34" i="3"/>
  <c r="Q32" i="3"/>
  <c r="P32" i="3"/>
  <c r="O32" i="3"/>
  <c r="N32" i="3"/>
  <c r="M32" i="3"/>
  <c r="L32" i="3"/>
  <c r="K32" i="3"/>
  <c r="J32" i="3"/>
  <c r="I32" i="3"/>
  <c r="B32" i="3" s="1"/>
  <c r="H32" i="3"/>
  <c r="G32" i="3"/>
  <c r="F32" i="3"/>
  <c r="E32" i="3"/>
  <c r="D32" i="3"/>
  <c r="C32" i="3"/>
  <c r="A32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A30" i="3"/>
  <c r="Q29" i="3"/>
  <c r="P29" i="3"/>
  <c r="O29" i="3"/>
  <c r="O34" i="3" s="1"/>
  <c r="N29" i="3"/>
  <c r="M29" i="3"/>
  <c r="L29" i="3"/>
  <c r="B29" i="3" s="1"/>
  <c r="K29" i="3"/>
  <c r="J29" i="3"/>
  <c r="I29" i="3"/>
  <c r="H29" i="3"/>
  <c r="G29" i="3"/>
  <c r="F29" i="3"/>
  <c r="E29" i="3"/>
  <c r="D29" i="3"/>
  <c r="C29" i="3"/>
  <c r="C34" i="3" s="1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Q27" i="3"/>
  <c r="P27" i="3"/>
  <c r="O27" i="3"/>
  <c r="N27" i="3"/>
  <c r="M27" i="3"/>
  <c r="L27" i="3"/>
  <c r="K27" i="3"/>
  <c r="B27" i="3" s="1"/>
  <c r="J27" i="3"/>
  <c r="I27" i="3"/>
  <c r="H27" i="3"/>
  <c r="G27" i="3"/>
  <c r="F27" i="3"/>
  <c r="E27" i="3"/>
  <c r="D27" i="3"/>
  <c r="C27" i="3"/>
  <c r="A27" i="3"/>
  <c r="Q26" i="3"/>
  <c r="Q34" i="3" s="1"/>
  <c r="P26" i="3"/>
  <c r="P34" i="3" s="1"/>
  <c r="O26" i="3"/>
  <c r="N26" i="3"/>
  <c r="M26" i="3"/>
  <c r="L26" i="3"/>
  <c r="K26" i="3"/>
  <c r="J26" i="3"/>
  <c r="J34" i="3" s="1"/>
  <c r="I26" i="3"/>
  <c r="H26" i="3"/>
  <c r="G26" i="3"/>
  <c r="G34" i="3" s="1"/>
  <c r="F26" i="3"/>
  <c r="E26" i="3"/>
  <c r="D26" i="3"/>
  <c r="D34" i="3" s="1"/>
  <c r="C26" i="3"/>
  <c r="O25" i="3"/>
  <c r="N25" i="3"/>
  <c r="M25" i="3"/>
  <c r="L25" i="3"/>
  <c r="K25" i="3"/>
  <c r="J25" i="3"/>
  <c r="I25" i="3"/>
  <c r="H25" i="3"/>
  <c r="B22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A14" i="3"/>
  <c r="A50" i="3" s="1"/>
  <c r="Q13" i="3"/>
  <c r="P13" i="3"/>
  <c r="O13" i="3"/>
  <c r="N13" i="3"/>
  <c r="M13" i="3"/>
  <c r="L13" i="3"/>
  <c r="L16" i="3" s="1"/>
  <c r="K13" i="3"/>
  <c r="J13" i="3"/>
  <c r="I13" i="3"/>
  <c r="H13" i="3"/>
  <c r="G13" i="3"/>
  <c r="F13" i="3"/>
  <c r="E13" i="3"/>
  <c r="D13" i="3"/>
  <c r="C13" i="3"/>
  <c r="A13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A12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A11" i="3"/>
  <c r="A47" i="3" s="1"/>
  <c r="Q10" i="3"/>
  <c r="P10" i="3"/>
  <c r="O10" i="3"/>
  <c r="N10" i="3"/>
  <c r="M10" i="3"/>
  <c r="M16" i="3" s="1"/>
  <c r="L10" i="3"/>
  <c r="K10" i="3"/>
  <c r="J10" i="3"/>
  <c r="I10" i="3"/>
  <c r="H10" i="3"/>
  <c r="G10" i="3"/>
  <c r="F10" i="3"/>
  <c r="E10" i="3"/>
  <c r="D10" i="3"/>
  <c r="C10" i="3"/>
  <c r="A10" i="3"/>
  <c r="A28" i="3" s="1"/>
  <c r="Q9" i="3"/>
  <c r="P9" i="3"/>
  <c r="O9" i="3"/>
  <c r="N9" i="3"/>
  <c r="M9" i="3"/>
  <c r="L9" i="3"/>
  <c r="K9" i="3"/>
  <c r="J9" i="3"/>
  <c r="J16" i="3" s="1"/>
  <c r="I9" i="3"/>
  <c r="I16" i="3" s="1"/>
  <c r="H9" i="3"/>
  <c r="G9" i="3"/>
  <c r="F9" i="3"/>
  <c r="B9" i="3" s="1"/>
  <c r="E9" i="3"/>
  <c r="D9" i="3"/>
  <c r="C9" i="3"/>
  <c r="A9" i="3"/>
  <c r="A45" i="3" s="1"/>
  <c r="Q8" i="3"/>
  <c r="P8" i="3"/>
  <c r="O8" i="3"/>
  <c r="N8" i="3"/>
  <c r="M8" i="3"/>
  <c r="L8" i="3"/>
  <c r="K8" i="3"/>
  <c r="K16" i="3" s="1"/>
  <c r="J8" i="3"/>
  <c r="I8" i="3"/>
  <c r="H8" i="3"/>
  <c r="G8" i="3"/>
  <c r="F8" i="3"/>
  <c r="E8" i="3"/>
  <c r="D8" i="3"/>
  <c r="C8" i="3"/>
  <c r="A8" i="3"/>
  <c r="Q7" i="3"/>
  <c r="Q25" i="3" s="1"/>
  <c r="P7" i="3"/>
  <c r="P25" i="3" s="1"/>
  <c r="O7" i="3"/>
  <c r="N7" i="3"/>
  <c r="M7" i="3"/>
  <c r="L7" i="3"/>
  <c r="L43" i="3" s="1"/>
  <c r="K7" i="3"/>
  <c r="K43" i="3" s="1"/>
  <c r="J7" i="3"/>
  <c r="J43" i="3" s="1"/>
  <c r="I7" i="3"/>
  <c r="I43" i="3" s="1"/>
  <c r="H7" i="3"/>
  <c r="H43" i="3" s="1"/>
  <c r="G7" i="3"/>
  <c r="F7" i="3"/>
  <c r="B4" i="3"/>
  <c r="A1" i="3"/>
  <c r="A18" i="2"/>
  <c r="H18" i="2" s="1"/>
  <c r="F14" i="2"/>
  <c r="E14" i="2"/>
  <c r="M12" i="2"/>
  <c r="M24" i="2" s="1"/>
  <c r="L12" i="2"/>
  <c r="L24" i="2" s="1"/>
  <c r="K12" i="2"/>
  <c r="K24" i="2" s="1"/>
  <c r="J12" i="2"/>
  <c r="J24" i="2" s="1"/>
  <c r="I24" i="2" s="1"/>
  <c r="I12" i="2"/>
  <c r="F12" i="2"/>
  <c r="F24" i="2" s="1"/>
  <c r="E12" i="2"/>
  <c r="E24" i="2" s="1"/>
  <c r="D12" i="2"/>
  <c r="R12" i="2" s="1"/>
  <c r="C12" i="2"/>
  <c r="Q12" i="2" s="1"/>
  <c r="B12" i="2"/>
  <c r="M11" i="2"/>
  <c r="M23" i="2" s="1"/>
  <c r="L11" i="2"/>
  <c r="L23" i="2" s="1"/>
  <c r="K11" i="2"/>
  <c r="K23" i="2" s="1"/>
  <c r="J11" i="2"/>
  <c r="J23" i="2" s="1"/>
  <c r="I23" i="2" s="1"/>
  <c r="I11" i="2"/>
  <c r="F11" i="2"/>
  <c r="F23" i="2" s="1"/>
  <c r="E11" i="2"/>
  <c r="E23" i="2" s="1"/>
  <c r="D11" i="2"/>
  <c r="D23" i="2" s="1"/>
  <c r="C11" i="2"/>
  <c r="C23" i="2" s="1"/>
  <c r="B23" i="2" s="1"/>
  <c r="B11" i="2"/>
  <c r="M10" i="2"/>
  <c r="M22" i="2" s="1"/>
  <c r="L10" i="2"/>
  <c r="L22" i="2" s="1"/>
  <c r="K10" i="2"/>
  <c r="K22" i="2" s="1"/>
  <c r="J10" i="2"/>
  <c r="J22" i="2" s="1"/>
  <c r="I10" i="2"/>
  <c r="F10" i="2"/>
  <c r="T10" i="2" s="1"/>
  <c r="E10" i="2"/>
  <c r="S10" i="2" s="1"/>
  <c r="D10" i="2"/>
  <c r="D22" i="2" s="1"/>
  <c r="C10" i="2"/>
  <c r="Q10" i="2" s="1"/>
  <c r="B10" i="2"/>
  <c r="M9" i="2"/>
  <c r="M21" i="2" s="1"/>
  <c r="L9" i="2"/>
  <c r="L21" i="2" s="1"/>
  <c r="K9" i="2"/>
  <c r="K21" i="2" s="1"/>
  <c r="J9" i="2"/>
  <c r="J21" i="2" s="1"/>
  <c r="I9" i="2"/>
  <c r="F9" i="2"/>
  <c r="F21" i="2" s="1"/>
  <c r="E9" i="2"/>
  <c r="E21" i="2" s="1"/>
  <c r="D9" i="2"/>
  <c r="D21" i="2" s="1"/>
  <c r="C9" i="2"/>
  <c r="Q9" i="2" s="1"/>
  <c r="B9" i="2"/>
  <c r="M8" i="2"/>
  <c r="M20" i="2" s="1"/>
  <c r="L8" i="2"/>
  <c r="L20" i="2" s="1"/>
  <c r="K8" i="2"/>
  <c r="K20" i="2" s="1"/>
  <c r="J8" i="2"/>
  <c r="J20" i="2" s="1"/>
  <c r="I20" i="2" s="1"/>
  <c r="I8" i="2"/>
  <c r="F8" i="2"/>
  <c r="T8" i="2" s="1"/>
  <c r="E8" i="2"/>
  <c r="E20" i="2" s="1"/>
  <c r="D8" i="2"/>
  <c r="R8" i="2" s="1"/>
  <c r="C8" i="2"/>
  <c r="Q8" i="2" s="1"/>
  <c r="B8" i="2"/>
  <c r="A8" i="2"/>
  <c r="M7" i="2"/>
  <c r="M14" i="2" s="1"/>
  <c r="L7" i="2"/>
  <c r="L14" i="2" s="1"/>
  <c r="K7" i="2"/>
  <c r="K14" i="2" s="1"/>
  <c r="J7" i="2"/>
  <c r="J14" i="2" s="1"/>
  <c r="I7" i="2"/>
  <c r="I14" i="2" s="1"/>
  <c r="H7" i="2"/>
  <c r="F7" i="2"/>
  <c r="F19" i="2" s="1"/>
  <c r="E7" i="2"/>
  <c r="E19" i="2" s="1"/>
  <c r="D7" i="2"/>
  <c r="D19" i="2" s="1"/>
  <c r="C7" i="2"/>
  <c r="Q7" i="2" s="1"/>
  <c r="B7" i="2"/>
  <c r="A7" i="2"/>
  <c r="O6" i="2"/>
  <c r="M6" i="2"/>
  <c r="M18" i="2" s="1"/>
  <c r="L6" i="2"/>
  <c r="L18" i="2" s="1"/>
  <c r="K6" i="2"/>
  <c r="K18" i="2" s="1"/>
  <c r="J6" i="2"/>
  <c r="J18" i="2" s="1"/>
  <c r="I18" i="2" s="1"/>
  <c r="I6" i="2"/>
  <c r="H6" i="2"/>
  <c r="F6" i="2"/>
  <c r="F18" i="2" s="1"/>
  <c r="E6" i="2"/>
  <c r="S6" i="2" s="1"/>
  <c r="D6" i="2"/>
  <c r="D14" i="2" s="1"/>
  <c r="C6" i="2"/>
  <c r="Q6" i="2" s="1"/>
  <c r="B6" i="2"/>
  <c r="B14" i="2" s="1"/>
  <c r="I4" i="2"/>
  <c r="B4" i="2"/>
  <c r="A1" i="2"/>
  <c r="P40" i="1"/>
  <c r="P39" i="1" s="1"/>
  <c r="Q39" i="1"/>
  <c r="B34" i="1"/>
  <c r="Z31" i="1"/>
  <c r="Y31" i="1"/>
  <c r="X31" i="1"/>
  <c r="S31" i="1"/>
  <c r="U31" i="1" s="1"/>
  <c r="R31" i="1"/>
  <c r="Q31" i="1"/>
  <c r="P31" i="1"/>
  <c r="O31" i="1"/>
  <c r="N31" i="1"/>
  <c r="M31" i="1"/>
  <c r="H31" i="1"/>
  <c r="G31" i="1"/>
  <c r="AC31" i="1" s="1"/>
  <c r="F31" i="1"/>
  <c r="AB31" i="1" s="1"/>
  <c r="E31" i="1"/>
  <c r="AA31" i="1" s="1"/>
  <c r="D31" i="1"/>
  <c r="C31" i="1"/>
  <c r="B31" i="1"/>
  <c r="AD30" i="1"/>
  <c r="AC30" i="1"/>
  <c r="AB30" i="1"/>
  <c r="S30" i="1"/>
  <c r="R30" i="1"/>
  <c r="Q30" i="1"/>
  <c r="P30" i="1"/>
  <c r="AA30" i="1" s="1"/>
  <c r="O30" i="1"/>
  <c r="Z30" i="1" s="1"/>
  <c r="N30" i="1"/>
  <c r="Y30" i="1" s="1"/>
  <c r="M30" i="1"/>
  <c r="J30" i="1"/>
  <c r="H30" i="1"/>
  <c r="G30" i="1"/>
  <c r="F30" i="1"/>
  <c r="E30" i="1"/>
  <c r="D30" i="1"/>
  <c r="C30" i="1"/>
  <c r="B30" i="1"/>
  <c r="X30" i="1" s="1"/>
  <c r="AD29" i="1"/>
  <c r="AC29" i="1"/>
  <c r="S29" i="1"/>
  <c r="R29" i="1"/>
  <c r="Q29" i="1"/>
  <c r="AB29" i="1" s="1"/>
  <c r="P29" i="1"/>
  <c r="AA29" i="1" s="1"/>
  <c r="O29" i="1"/>
  <c r="N29" i="1"/>
  <c r="M29" i="1"/>
  <c r="U29" i="1" s="1"/>
  <c r="H29" i="1"/>
  <c r="G29" i="1"/>
  <c r="F29" i="1"/>
  <c r="E29" i="1"/>
  <c r="D29" i="1"/>
  <c r="C29" i="1"/>
  <c r="B29" i="1"/>
  <c r="S28" i="1"/>
  <c r="AD28" i="1" s="1"/>
  <c r="R28" i="1"/>
  <c r="U28" i="1" s="1"/>
  <c r="Q28" i="1"/>
  <c r="P28" i="1"/>
  <c r="O28" i="1"/>
  <c r="N28" i="1"/>
  <c r="M28" i="1"/>
  <c r="H28" i="1"/>
  <c r="G28" i="1"/>
  <c r="F28" i="1"/>
  <c r="AB28" i="1" s="1"/>
  <c r="E28" i="1"/>
  <c r="AA28" i="1" s="1"/>
  <c r="D28" i="1"/>
  <c r="Z28" i="1" s="1"/>
  <c r="C28" i="1"/>
  <c r="Y28" i="1" s="1"/>
  <c r="B28" i="1"/>
  <c r="Y27" i="1"/>
  <c r="X27" i="1"/>
  <c r="S27" i="1"/>
  <c r="R27" i="1"/>
  <c r="Q27" i="1"/>
  <c r="P27" i="1"/>
  <c r="O27" i="1"/>
  <c r="N27" i="1"/>
  <c r="M27" i="1"/>
  <c r="H27" i="1"/>
  <c r="G27" i="1"/>
  <c r="AC27" i="1" s="1"/>
  <c r="F27" i="1"/>
  <c r="AB27" i="1" s="1"/>
  <c r="E27" i="1"/>
  <c r="AA27" i="1" s="1"/>
  <c r="D27" i="1"/>
  <c r="C27" i="1"/>
  <c r="B27" i="1"/>
  <c r="AD26" i="1"/>
  <c r="AC26" i="1"/>
  <c r="AB26" i="1"/>
  <c r="S26" i="1"/>
  <c r="R26" i="1"/>
  <c r="Q26" i="1"/>
  <c r="P26" i="1"/>
  <c r="AA26" i="1" s="1"/>
  <c r="O26" i="1"/>
  <c r="Z26" i="1" s="1"/>
  <c r="N26" i="1"/>
  <c r="Y26" i="1" s="1"/>
  <c r="M26" i="1"/>
  <c r="U26" i="1" s="1"/>
  <c r="H26" i="1"/>
  <c r="G26" i="1"/>
  <c r="F26" i="1"/>
  <c r="E26" i="1"/>
  <c r="D26" i="1"/>
  <c r="C26" i="1"/>
  <c r="B26" i="1"/>
  <c r="AD25" i="1"/>
  <c r="S25" i="1"/>
  <c r="R25" i="1"/>
  <c r="Q25" i="1"/>
  <c r="AB25" i="1" s="1"/>
  <c r="P25" i="1"/>
  <c r="O25" i="1"/>
  <c r="N25" i="1"/>
  <c r="M25" i="1"/>
  <c r="U25" i="1" s="1"/>
  <c r="H25" i="1"/>
  <c r="G25" i="1"/>
  <c r="AC25" i="1" s="1"/>
  <c r="F25" i="1"/>
  <c r="E25" i="1"/>
  <c r="AA25" i="1" s="1"/>
  <c r="D25" i="1"/>
  <c r="C25" i="1"/>
  <c r="B25" i="1"/>
  <c r="Z24" i="1"/>
  <c r="X24" i="1"/>
  <c r="U24" i="1"/>
  <c r="S24" i="1"/>
  <c r="R24" i="1"/>
  <c r="Q24" i="1"/>
  <c r="P24" i="1"/>
  <c r="O24" i="1"/>
  <c r="N24" i="1"/>
  <c r="M24" i="1"/>
  <c r="H24" i="1"/>
  <c r="AD24" i="1" s="1"/>
  <c r="G24" i="1"/>
  <c r="AC24" i="1" s="1"/>
  <c r="F24" i="1"/>
  <c r="AB24" i="1" s="1"/>
  <c r="E24" i="1"/>
  <c r="D24" i="1"/>
  <c r="C24" i="1"/>
  <c r="Y24" i="1" s="1"/>
  <c r="B24" i="1"/>
  <c r="Z23" i="1"/>
  <c r="Y23" i="1"/>
  <c r="X23" i="1"/>
  <c r="S23" i="1"/>
  <c r="U23" i="1" s="1"/>
  <c r="R23" i="1"/>
  <c r="Q23" i="1"/>
  <c r="P23" i="1"/>
  <c r="O23" i="1"/>
  <c r="N23" i="1"/>
  <c r="M23" i="1"/>
  <c r="H23" i="1"/>
  <c r="G23" i="1"/>
  <c r="AC23" i="1" s="1"/>
  <c r="F23" i="1"/>
  <c r="AB23" i="1" s="1"/>
  <c r="E23" i="1"/>
  <c r="D23" i="1"/>
  <c r="C23" i="1"/>
  <c r="B23" i="1"/>
  <c r="AC22" i="1"/>
  <c r="AB22" i="1"/>
  <c r="AA22" i="1"/>
  <c r="Z22" i="1"/>
  <c r="Y22" i="1"/>
  <c r="X22" i="1"/>
  <c r="S22" i="1"/>
  <c r="R22" i="1"/>
  <c r="Q22" i="1"/>
  <c r="P22" i="1"/>
  <c r="O22" i="1"/>
  <c r="N22" i="1"/>
  <c r="M22" i="1"/>
  <c r="U22" i="1" s="1"/>
  <c r="H22" i="1"/>
  <c r="G22" i="1"/>
  <c r="F22" i="1"/>
  <c r="E22" i="1"/>
  <c r="D22" i="1"/>
  <c r="C22" i="1"/>
  <c r="B22" i="1"/>
  <c r="AB21" i="1"/>
  <c r="S21" i="1"/>
  <c r="AD21" i="1" s="1"/>
  <c r="R21" i="1"/>
  <c r="Q21" i="1"/>
  <c r="P21" i="1"/>
  <c r="O21" i="1"/>
  <c r="N21" i="1"/>
  <c r="M21" i="1"/>
  <c r="H21" i="1"/>
  <c r="G21" i="1"/>
  <c r="AC21" i="1" s="1"/>
  <c r="F21" i="1"/>
  <c r="E21" i="1"/>
  <c r="AA21" i="1" s="1"/>
  <c r="D21" i="1"/>
  <c r="Z21" i="1" s="1"/>
  <c r="C21" i="1"/>
  <c r="Y21" i="1" s="1"/>
  <c r="B21" i="1"/>
  <c r="S20" i="1"/>
  <c r="R20" i="1"/>
  <c r="Q20" i="1"/>
  <c r="Q43" i="1" s="1"/>
  <c r="Q42" i="1" s="1"/>
  <c r="P20" i="1"/>
  <c r="O20" i="1"/>
  <c r="N20" i="1"/>
  <c r="M20" i="1"/>
  <c r="H20" i="1"/>
  <c r="AD20" i="1" s="1"/>
  <c r="G20" i="1"/>
  <c r="F20" i="1"/>
  <c r="E20" i="1"/>
  <c r="D20" i="1"/>
  <c r="C20" i="1"/>
  <c r="B20" i="1"/>
  <c r="AC19" i="1"/>
  <c r="AA19" i="1"/>
  <c r="Y19" i="1"/>
  <c r="S19" i="1"/>
  <c r="R19" i="1"/>
  <c r="Q19" i="1"/>
  <c r="P19" i="1"/>
  <c r="O19" i="1"/>
  <c r="Z19" i="1" s="1"/>
  <c r="N19" i="1"/>
  <c r="M19" i="1"/>
  <c r="H19" i="1"/>
  <c r="G19" i="1"/>
  <c r="F19" i="1"/>
  <c r="AB19" i="1" s="1"/>
  <c r="E19" i="1"/>
  <c r="J19" i="1" s="1"/>
  <c r="D19" i="1"/>
  <c r="C19" i="1"/>
  <c r="B19" i="1"/>
  <c r="AD18" i="1"/>
  <c r="AC18" i="1"/>
  <c r="AB18" i="1"/>
  <c r="S18" i="1"/>
  <c r="R18" i="1"/>
  <c r="Q18" i="1"/>
  <c r="P18" i="1"/>
  <c r="AA18" i="1" s="1"/>
  <c r="O18" i="1"/>
  <c r="N18" i="1"/>
  <c r="Y18" i="1" s="1"/>
  <c r="M18" i="1"/>
  <c r="U18" i="1" s="1"/>
  <c r="H18" i="1"/>
  <c r="G18" i="1"/>
  <c r="F18" i="1"/>
  <c r="E18" i="1"/>
  <c r="D18" i="1"/>
  <c r="Z18" i="1" s="1"/>
  <c r="C18" i="1"/>
  <c r="B18" i="1"/>
  <c r="AD17" i="1"/>
  <c r="S17" i="1"/>
  <c r="R17" i="1"/>
  <c r="R34" i="1" s="1"/>
  <c r="Q17" i="1"/>
  <c r="AB17" i="1" s="1"/>
  <c r="P17" i="1"/>
  <c r="P34" i="1" s="1"/>
  <c r="O17" i="1"/>
  <c r="O40" i="1" s="1"/>
  <c r="O39" i="1" s="1"/>
  <c r="N17" i="1"/>
  <c r="N40" i="1" s="1"/>
  <c r="N39" i="1" s="1"/>
  <c r="M17" i="1"/>
  <c r="U17" i="1" s="1"/>
  <c r="H17" i="1"/>
  <c r="G17" i="1"/>
  <c r="AC17" i="1" s="1"/>
  <c r="F17" i="1"/>
  <c r="E17" i="1"/>
  <c r="AA17" i="1" s="1"/>
  <c r="D17" i="1"/>
  <c r="C17" i="1"/>
  <c r="B17" i="1"/>
  <c r="Z16" i="1"/>
  <c r="X16" i="1"/>
  <c r="U16" i="1"/>
  <c r="S16" i="1"/>
  <c r="R16" i="1"/>
  <c r="Q16" i="1"/>
  <c r="P16" i="1"/>
  <c r="O16" i="1"/>
  <c r="N16" i="1"/>
  <c r="M16" i="1"/>
  <c r="H16" i="1"/>
  <c r="AD16" i="1" s="1"/>
  <c r="G16" i="1"/>
  <c r="AC16" i="1" s="1"/>
  <c r="F16" i="1"/>
  <c r="AB16" i="1" s="1"/>
  <c r="E16" i="1"/>
  <c r="D16" i="1"/>
  <c r="C16" i="1"/>
  <c r="Y16" i="1" s="1"/>
  <c r="B16" i="1"/>
  <c r="Z15" i="1"/>
  <c r="Y15" i="1"/>
  <c r="X15" i="1"/>
  <c r="S15" i="1"/>
  <c r="R15" i="1"/>
  <c r="Q15" i="1"/>
  <c r="P15" i="1"/>
  <c r="O15" i="1"/>
  <c r="N15" i="1"/>
  <c r="M15" i="1"/>
  <c r="H15" i="1"/>
  <c r="G15" i="1"/>
  <c r="F15" i="1"/>
  <c r="E15" i="1"/>
  <c r="D15" i="1"/>
  <c r="C15" i="1"/>
  <c r="B15" i="1"/>
  <c r="AC14" i="1"/>
  <c r="AB14" i="1"/>
  <c r="AA14" i="1"/>
  <c r="Z14" i="1"/>
  <c r="Y14" i="1"/>
  <c r="X14" i="1"/>
  <c r="S14" i="1"/>
  <c r="R14" i="1"/>
  <c r="Q14" i="1"/>
  <c r="P14" i="1"/>
  <c r="P35" i="1" s="1"/>
  <c r="O14" i="1"/>
  <c r="N14" i="1"/>
  <c r="M14" i="1"/>
  <c r="U14" i="1" s="1"/>
  <c r="H14" i="1"/>
  <c r="G14" i="1"/>
  <c r="G36" i="1" s="1"/>
  <c r="F14" i="1"/>
  <c r="E14" i="1"/>
  <c r="D14" i="1"/>
  <c r="C14" i="1"/>
  <c r="B14" i="1"/>
  <c r="AB13" i="1"/>
  <c r="S13" i="1"/>
  <c r="AD13" i="1" s="1"/>
  <c r="R13" i="1"/>
  <c r="U13" i="1" s="1"/>
  <c r="Q13" i="1"/>
  <c r="P13" i="1"/>
  <c r="O13" i="1"/>
  <c r="N13" i="1"/>
  <c r="M13" i="1"/>
  <c r="H13" i="1"/>
  <c r="G13" i="1"/>
  <c r="F13" i="1"/>
  <c r="E13" i="1"/>
  <c r="AA13" i="1" s="1"/>
  <c r="D13" i="1"/>
  <c r="Z13" i="1" s="1"/>
  <c r="C13" i="1"/>
  <c r="Y13" i="1" s="1"/>
  <c r="B13" i="1"/>
  <c r="S12" i="1"/>
  <c r="R12" i="1"/>
  <c r="Q12" i="1"/>
  <c r="Q40" i="1" s="1"/>
  <c r="P12" i="1"/>
  <c r="O12" i="1"/>
  <c r="N12" i="1"/>
  <c r="M12" i="1"/>
  <c r="H12" i="1"/>
  <c r="AD12" i="1" s="1"/>
  <c r="G12" i="1"/>
  <c r="F12" i="1"/>
  <c r="E12" i="1"/>
  <c r="D12" i="1"/>
  <c r="Z12" i="1" s="1"/>
  <c r="C12" i="1"/>
  <c r="Y12" i="1" s="1"/>
  <c r="B12" i="1"/>
  <c r="AC11" i="1"/>
  <c r="AA11" i="1"/>
  <c r="Y11" i="1"/>
  <c r="S11" i="1"/>
  <c r="R11" i="1"/>
  <c r="Q11" i="1"/>
  <c r="P11" i="1"/>
  <c r="O11" i="1"/>
  <c r="Z11" i="1" s="1"/>
  <c r="N11" i="1"/>
  <c r="M11" i="1"/>
  <c r="H11" i="1"/>
  <c r="G11" i="1"/>
  <c r="F11" i="1"/>
  <c r="AB11" i="1" s="1"/>
  <c r="E11" i="1"/>
  <c r="J11" i="1" s="1"/>
  <c r="D11" i="1"/>
  <c r="C11" i="1"/>
  <c r="B11" i="1"/>
  <c r="AD10" i="1"/>
  <c r="AC10" i="1"/>
  <c r="AB10" i="1"/>
  <c r="S10" i="1"/>
  <c r="R10" i="1"/>
  <c r="Q10" i="1"/>
  <c r="P10" i="1"/>
  <c r="AA10" i="1" s="1"/>
  <c r="O10" i="1"/>
  <c r="N10" i="1"/>
  <c r="Y10" i="1" s="1"/>
  <c r="M10" i="1"/>
  <c r="U10" i="1" s="1"/>
  <c r="H10" i="1"/>
  <c r="G10" i="1"/>
  <c r="F10" i="1"/>
  <c r="E10" i="1"/>
  <c r="D10" i="1"/>
  <c r="Z10" i="1" s="1"/>
  <c r="C10" i="1"/>
  <c r="B10" i="1"/>
  <c r="AD9" i="1"/>
  <c r="S9" i="1"/>
  <c r="R9" i="1"/>
  <c r="Q9" i="1"/>
  <c r="AB9" i="1" s="1"/>
  <c r="P9" i="1"/>
  <c r="O9" i="1"/>
  <c r="N9" i="1"/>
  <c r="M9" i="1"/>
  <c r="H9" i="1"/>
  <c r="G9" i="1"/>
  <c r="AC9" i="1" s="1"/>
  <c r="F9" i="1"/>
  <c r="E9" i="1"/>
  <c r="AA9" i="1" s="1"/>
  <c r="D9" i="1"/>
  <c r="C9" i="1"/>
  <c r="B9" i="1"/>
  <c r="Z8" i="1"/>
  <c r="X8" i="1"/>
  <c r="U8" i="1"/>
  <c r="S8" i="1"/>
  <c r="R8" i="1"/>
  <c r="Q8" i="1"/>
  <c r="P8" i="1"/>
  <c r="O8" i="1"/>
  <c r="N8" i="1"/>
  <c r="M8" i="1"/>
  <c r="H8" i="1"/>
  <c r="G8" i="1"/>
  <c r="F8" i="1"/>
  <c r="E8" i="1"/>
  <c r="D8" i="1"/>
  <c r="C8" i="1"/>
  <c r="B8" i="1"/>
  <c r="X6" i="1"/>
  <c r="O6" i="1"/>
  <c r="Z6" i="1" s="1"/>
  <c r="M6" i="1"/>
  <c r="D6" i="1"/>
  <c r="E6" i="1" s="1"/>
  <c r="C6" i="1"/>
  <c r="L135" i="19" l="1"/>
  <c r="L134" i="19" s="1"/>
  <c r="Q129" i="19"/>
  <c r="I132" i="19"/>
  <c r="I131" i="19" s="1"/>
  <c r="O132" i="19"/>
  <c r="O131" i="19" s="1"/>
  <c r="B108" i="19"/>
  <c r="F135" i="19"/>
  <c r="F134" i="19" s="1"/>
  <c r="B101" i="19"/>
  <c r="B129" i="19" s="1"/>
  <c r="B107" i="19"/>
  <c r="B128" i="19" s="1"/>
  <c r="L129" i="19"/>
  <c r="B114" i="19"/>
  <c r="N129" i="19"/>
  <c r="F132" i="19"/>
  <c r="F131" i="19" s="1"/>
  <c r="G132" i="19"/>
  <c r="G131" i="19" s="1"/>
  <c r="B110" i="19"/>
  <c r="B126" i="19" s="1"/>
  <c r="B116" i="19"/>
  <c r="B86" i="19"/>
  <c r="B85" i="19" s="1"/>
  <c r="B113" i="19"/>
  <c r="B135" i="19" s="1"/>
  <c r="B134" i="19" s="1"/>
  <c r="F126" i="19"/>
  <c r="P132" i="19"/>
  <c r="P131" i="19" s="1"/>
  <c r="H132" i="19"/>
  <c r="H131" i="19" s="1"/>
  <c r="J129" i="19"/>
  <c r="J135" i="19"/>
  <c r="J134" i="19" s="1"/>
  <c r="B115" i="19"/>
  <c r="B83" i="18"/>
  <c r="P129" i="18"/>
  <c r="H132" i="18"/>
  <c r="H131" i="18" s="1"/>
  <c r="Q129" i="18"/>
  <c r="I132" i="18"/>
  <c r="I131" i="18" s="1"/>
  <c r="N132" i="18"/>
  <c r="N131" i="18" s="1"/>
  <c r="O132" i="18"/>
  <c r="O131" i="18" s="1"/>
  <c r="B107" i="18"/>
  <c r="B128" i="18" s="1"/>
  <c r="L129" i="18"/>
  <c r="B114" i="18"/>
  <c r="B127" i="18" s="1"/>
  <c r="H126" i="18"/>
  <c r="J135" i="18"/>
  <c r="J134" i="18" s="1"/>
  <c r="F129" i="18"/>
  <c r="N135" i="18"/>
  <c r="N134" i="18" s="1"/>
  <c r="G129" i="18"/>
  <c r="L128" i="18"/>
  <c r="B101" i="18"/>
  <c r="B132" i="18" s="1"/>
  <c r="B131" i="18" s="1"/>
  <c r="H135" i="18"/>
  <c r="H134" i="18" s="1"/>
  <c r="B111" i="18"/>
  <c r="B126" i="18" s="1"/>
  <c r="B117" i="18"/>
  <c r="B126" i="17"/>
  <c r="B83" i="17"/>
  <c r="P129" i="17"/>
  <c r="H132" i="17"/>
  <c r="H131" i="17" s="1"/>
  <c r="Q129" i="17"/>
  <c r="I132" i="17"/>
  <c r="I131" i="17" s="1"/>
  <c r="L128" i="17"/>
  <c r="F135" i="17"/>
  <c r="F134" i="17" s="1"/>
  <c r="B107" i="17"/>
  <c r="B128" i="17" s="1"/>
  <c r="B113" i="17"/>
  <c r="L129" i="17"/>
  <c r="H126" i="17"/>
  <c r="N129" i="17"/>
  <c r="F132" i="17"/>
  <c r="F131" i="17" s="1"/>
  <c r="O129" i="17"/>
  <c r="B116" i="17"/>
  <c r="G129" i="17"/>
  <c r="F126" i="17"/>
  <c r="B114" i="17"/>
  <c r="B127" i="17" s="1"/>
  <c r="J135" i="17"/>
  <c r="J134" i="17" s="1"/>
  <c r="N132" i="17"/>
  <c r="N131" i="17" s="1"/>
  <c r="B126" i="16"/>
  <c r="G132" i="16"/>
  <c r="G131" i="16" s="1"/>
  <c r="Q132" i="16"/>
  <c r="Q131" i="16" s="1"/>
  <c r="B83" i="16"/>
  <c r="B115" i="16"/>
  <c r="B127" i="16" s="1"/>
  <c r="H127" i="16"/>
  <c r="P129" i="16"/>
  <c r="H132" i="16"/>
  <c r="H131" i="16" s="1"/>
  <c r="F135" i="16"/>
  <c r="F134" i="16" s="1"/>
  <c r="B113" i="16"/>
  <c r="B135" i="16" s="1"/>
  <c r="B134" i="16" s="1"/>
  <c r="F126" i="16"/>
  <c r="N128" i="16"/>
  <c r="H135" i="16"/>
  <c r="H134" i="16" s="1"/>
  <c r="B108" i="16"/>
  <c r="B129" i="16" s="1"/>
  <c r="H126" i="16"/>
  <c r="N129" i="16"/>
  <c r="F132" i="16"/>
  <c r="F131" i="16" s="1"/>
  <c r="I132" i="16"/>
  <c r="I131" i="16" s="1"/>
  <c r="N132" i="16"/>
  <c r="N131" i="16" s="1"/>
  <c r="B83" i="15"/>
  <c r="P129" i="15"/>
  <c r="H132" i="15"/>
  <c r="H131" i="15" s="1"/>
  <c r="Q129" i="15"/>
  <c r="I132" i="15"/>
  <c r="I131" i="15" s="1"/>
  <c r="H126" i="15"/>
  <c r="B107" i="15"/>
  <c r="B128" i="15" s="1"/>
  <c r="L129" i="15"/>
  <c r="B108" i="15"/>
  <c r="N129" i="15"/>
  <c r="F132" i="15"/>
  <c r="F131" i="15" s="1"/>
  <c r="O129" i="15"/>
  <c r="B116" i="15"/>
  <c r="N135" i="15"/>
  <c r="N134" i="15" s="1"/>
  <c r="G129" i="15"/>
  <c r="F135" i="15"/>
  <c r="F134" i="15" s="1"/>
  <c r="B114" i="15"/>
  <c r="B127" i="15" s="1"/>
  <c r="B111" i="15"/>
  <c r="B126" i="15" s="1"/>
  <c r="J135" i="15"/>
  <c r="J134" i="15" s="1"/>
  <c r="F132" i="14"/>
  <c r="F131" i="14" s="1"/>
  <c r="Q129" i="14"/>
  <c r="I132" i="14"/>
  <c r="I131" i="14" s="1"/>
  <c r="H132" i="14"/>
  <c r="H131" i="14" s="1"/>
  <c r="B110" i="14"/>
  <c r="B116" i="14"/>
  <c r="J127" i="14"/>
  <c r="N135" i="14"/>
  <c r="N134" i="14" s="1"/>
  <c r="L128" i="14"/>
  <c r="F135" i="14"/>
  <c r="F134" i="14" s="1"/>
  <c r="B101" i="14"/>
  <c r="B107" i="14"/>
  <c r="L129" i="14"/>
  <c r="B114" i="14"/>
  <c r="B127" i="14" s="1"/>
  <c r="N129" i="14"/>
  <c r="O129" i="14"/>
  <c r="G132" i="14"/>
  <c r="G131" i="14" s="1"/>
  <c r="B83" i="14"/>
  <c r="P129" i="14"/>
  <c r="B111" i="14"/>
  <c r="L127" i="14"/>
  <c r="J129" i="14"/>
  <c r="J135" i="14"/>
  <c r="J134" i="14" s="1"/>
  <c r="B83" i="13"/>
  <c r="P129" i="13"/>
  <c r="H132" i="13"/>
  <c r="H131" i="13" s="1"/>
  <c r="F132" i="13"/>
  <c r="F131" i="13" s="1"/>
  <c r="G132" i="13"/>
  <c r="G131" i="13" s="1"/>
  <c r="Q129" i="13"/>
  <c r="I132" i="13"/>
  <c r="I131" i="13" s="1"/>
  <c r="B101" i="13"/>
  <c r="B132" i="13" s="1"/>
  <c r="B131" i="13" s="1"/>
  <c r="N128" i="13"/>
  <c r="B114" i="13"/>
  <c r="B127" i="13" s="1"/>
  <c r="H126" i="13"/>
  <c r="N129" i="13"/>
  <c r="J135" i="13"/>
  <c r="J134" i="13" s="1"/>
  <c r="N135" i="13"/>
  <c r="N134" i="13" s="1"/>
  <c r="L129" i="13"/>
  <c r="B111" i="13"/>
  <c r="B128" i="13" s="1"/>
  <c r="B117" i="13"/>
  <c r="B135" i="13" s="1"/>
  <c r="B134" i="13" s="1"/>
  <c r="L128" i="13"/>
  <c r="H135" i="13"/>
  <c r="H134" i="13" s="1"/>
  <c r="P43" i="12"/>
  <c r="P42" i="12" s="1"/>
  <c r="B40" i="12"/>
  <c r="B39" i="12" s="1"/>
  <c r="B34" i="12"/>
  <c r="S34" i="12"/>
  <c r="I34" i="12"/>
  <c r="Q40" i="12"/>
  <c r="Q39" i="12" s="1"/>
  <c r="T35" i="12"/>
  <c r="P16" i="12"/>
  <c r="P34" i="12" s="1"/>
  <c r="R34" i="12"/>
  <c r="I37" i="12"/>
  <c r="Q36" i="12"/>
  <c r="P14" i="12"/>
  <c r="P43" i="11"/>
  <c r="P42" i="11" s="1"/>
  <c r="P34" i="11"/>
  <c r="Q40" i="11"/>
  <c r="Q39" i="11" s="1"/>
  <c r="S35" i="11"/>
  <c r="I34" i="11"/>
  <c r="I37" i="11"/>
  <c r="T35" i="11"/>
  <c r="P14" i="11"/>
  <c r="B37" i="11"/>
  <c r="B43" i="11"/>
  <c r="B42" i="11" s="1"/>
  <c r="R34" i="11"/>
  <c r="Q36" i="11"/>
  <c r="P34" i="10"/>
  <c r="P37" i="10"/>
  <c r="Q40" i="10"/>
  <c r="Q39" i="10" s="1"/>
  <c r="B40" i="10"/>
  <c r="B39" i="10" s="1"/>
  <c r="S35" i="10"/>
  <c r="R35" i="10"/>
  <c r="S40" i="10"/>
  <c r="S39" i="10" s="1"/>
  <c r="I34" i="10"/>
  <c r="T35" i="10"/>
  <c r="B34" i="10"/>
  <c r="R34" i="10"/>
  <c r="I37" i="10"/>
  <c r="P14" i="10"/>
  <c r="R34" i="9"/>
  <c r="S34" i="9"/>
  <c r="P8" i="9"/>
  <c r="P20" i="9"/>
  <c r="Q35" i="9"/>
  <c r="I37" i="9"/>
  <c r="P25" i="9"/>
  <c r="P15" i="9"/>
  <c r="P34" i="9" s="1"/>
  <c r="B35" i="9"/>
  <c r="R35" i="9"/>
  <c r="B40" i="9"/>
  <c r="B39" i="9" s="1"/>
  <c r="R40" i="9"/>
  <c r="R39" i="9" s="1"/>
  <c r="T35" i="9"/>
  <c r="T36" i="9"/>
  <c r="Q36" i="9"/>
  <c r="I35" i="9"/>
  <c r="P34" i="8"/>
  <c r="P43" i="8"/>
  <c r="P42" i="8" s="1"/>
  <c r="S40" i="8"/>
  <c r="S39" i="8" s="1"/>
  <c r="I34" i="8"/>
  <c r="T35" i="8"/>
  <c r="Q36" i="8"/>
  <c r="B34" i="8"/>
  <c r="R34" i="8"/>
  <c r="S34" i="8"/>
  <c r="I37" i="8"/>
  <c r="Q40" i="8"/>
  <c r="Q39" i="8" s="1"/>
  <c r="R35" i="8"/>
  <c r="B40" i="8"/>
  <c r="B39" i="8" s="1"/>
  <c r="P14" i="8"/>
  <c r="P43" i="7"/>
  <c r="P42" i="7" s="1"/>
  <c r="P40" i="7"/>
  <c r="P39" i="7" s="1"/>
  <c r="P34" i="7"/>
  <c r="I34" i="7"/>
  <c r="T35" i="7"/>
  <c r="Q36" i="7"/>
  <c r="R34" i="7"/>
  <c r="B40" i="7"/>
  <c r="B39" i="7" s="1"/>
  <c r="B34" i="7"/>
  <c r="S34" i="7"/>
  <c r="I37" i="7"/>
  <c r="S40" i="7"/>
  <c r="S39" i="7" s="1"/>
  <c r="P14" i="7"/>
  <c r="Q40" i="7"/>
  <c r="Q39" i="7" s="1"/>
  <c r="P36" i="6"/>
  <c r="P35" i="6"/>
  <c r="P43" i="6"/>
  <c r="P42" i="6" s="1"/>
  <c r="P37" i="6"/>
  <c r="P40" i="6"/>
  <c r="P39" i="6" s="1"/>
  <c r="P34" i="6"/>
  <c r="R34" i="6"/>
  <c r="B40" i="6"/>
  <c r="B39" i="6" s="1"/>
  <c r="I34" i="6"/>
  <c r="T35" i="6"/>
  <c r="Q36" i="6"/>
  <c r="S34" i="6"/>
  <c r="S40" i="6"/>
  <c r="S39" i="6" s="1"/>
  <c r="T36" i="6"/>
  <c r="I40" i="6"/>
  <c r="I39" i="6" s="1"/>
  <c r="B43" i="6"/>
  <c r="B42" i="6" s="1"/>
  <c r="Q40" i="6"/>
  <c r="Q39" i="6" s="1"/>
  <c r="B34" i="5"/>
  <c r="F15" i="5"/>
  <c r="G15" i="5"/>
  <c r="G43" i="5"/>
  <c r="B44" i="5"/>
  <c r="A49" i="5"/>
  <c r="N15" i="5"/>
  <c r="K16" i="5"/>
  <c r="D15" i="5"/>
  <c r="P43" i="5"/>
  <c r="B13" i="5"/>
  <c r="E15" i="5"/>
  <c r="Q15" i="5"/>
  <c r="L25" i="5"/>
  <c r="B27" i="5"/>
  <c r="A32" i="5"/>
  <c r="Q43" i="5"/>
  <c r="F34" i="5"/>
  <c r="F43" i="5"/>
  <c r="A44" i="5"/>
  <c r="H15" i="5"/>
  <c r="B49" i="5"/>
  <c r="M15" i="5"/>
  <c r="C15" i="5"/>
  <c r="O15" i="5"/>
  <c r="A46" i="5"/>
  <c r="B9" i="5"/>
  <c r="B15" i="5" s="1"/>
  <c r="I15" i="5"/>
  <c r="A28" i="5"/>
  <c r="K15" i="5"/>
  <c r="A26" i="5"/>
  <c r="P15" i="5"/>
  <c r="J15" i="5"/>
  <c r="B52" i="4"/>
  <c r="B34" i="4"/>
  <c r="B16" i="4"/>
  <c r="M15" i="4"/>
  <c r="B15" i="4"/>
  <c r="C15" i="4"/>
  <c r="K16" i="4"/>
  <c r="P15" i="4"/>
  <c r="A46" i="4"/>
  <c r="E15" i="4"/>
  <c r="F43" i="4"/>
  <c r="G15" i="4"/>
  <c r="G43" i="4"/>
  <c r="A49" i="4"/>
  <c r="H15" i="4"/>
  <c r="P25" i="4"/>
  <c r="K15" i="4"/>
  <c r="A26" i="4"/>
  <c r="N15" i="4"/>
  <c r="J16" i="4"/>
  <c r="G52" i="4"/>
  <c r="O15" i="4"/>
  <c r="H52" i="4"/>
  <c r="D15" i="4"/>
  <c r="Q15" i="4"/>
  <c r="Q43" i="4"/>
  <c r="F15" i="4"/>
  <c r="F34" i="4"/>
  <c r="A44" i="4"/>
  <c r="I15" i="4"/>
  <c r="J15" i="4"/>
  <c r="B13" i="3"/>
  <c r="F15" i="3"/>
  <c r="B26" i="3"/>
  <c r="F34" i="3"/>
  <c r="F25" i="3"/>
  <c r="F43" i="3"/>
  <c r="L15" i="3"/>
  <c r="A26" i="3"/>
  <c r="K15" i="3"/>
  <c r="J15" i="3"/>
  <c r="I15" i="3"/>
  <c r="H15" i="3"/>
  <c r="G15" i="3"/>
  <c r="A44" i="3"/>
  <c r="M15" i="3"/>
  <c r="B8" i="3"/>
  <c r="N15" i="3"/>
  <c r="H34" i="3"/>
  <c r="O16" i="3"/>
  <c r="A46" i="3"/>
  <c r="D16" i="3"/>
  <c r="F16" i="3"/>
  <c r="P43" i="3"/>
  <c r="B28" i="3"/>
  <c r="D15" i="3"/>
  <c r="B10" i="3"/>
  <c r="B12" i="3"/>
  <c r="A31" i="3"/>
  <c r="A49" i="3"/>
  <c r="E15" i="3"/>
  <c r="E52" i="3"/>
  <c r="Q52" i="3"/>
  <c r="B47" i="3"/>
  <c r="B52" i="3" s="1"/>
  <c r="G25" i="3"/>
  <c r="G43" i="3"/>
  <c r="N16" i="3"/>
  <c r="C16" i="3"/>
  <c r="O15" i="3"/>
  <c r="I34" i="3"/>
  <c r="B45" i="3"/>
  <c r="P16" i="3"/>
  <c r="P15" i="3"/>
  <c r="E16" i="3"/>
  <c r="Q16" i="3"/>
  <c r="Q15" i="3"/>
  <c r="K34" i="3"/>
  <c r="K52" i="3"/>
  <c r="L34" i="3"/>
  <c r="B30" i="3"/>
  <c r="L52" i="3"/>
  <c r="G16" i="3"/>
  <c r="M52" i="3"/>
  <c r="H52" i="3"/>
  <c r="H16" i="3"/>
  <c r="B14" i="3"/>
  <c r="B15" i="3"/>
  <c r="A29" i="3"/>
  <c r="Q43" i="3"/>
  <c r="N52" i="3"/>
  <c r="B49" i="3"/>
  <c r="B11" i="3"/>
  <c r="C15" i="3"/>
  <c r="C52" i="3"/>
  <c r="O52" i="3"/>
  <c r="I22" i="2"/>
  <c r="P12" i="2"/>
  <c r="Q24" i="2" s="1"/>
  <c r="R24" i="2"/>
  <c r="J26" i="2"/>
  <c r="L26" i="2"/>
  <c r="P10" i="2"/>
  <c r="Q22" i="2" s="1"/>
  <c r="M26" i="2"/>
  <c r="P6" i="2"/>
  <c r="P8" i="2"/>
  <c r="T20" i="2" s="1"/>
  <c r="Q20" i="2"/>
  <c r="R20" i="2"/>
  <c r="E26" i="2"/>
  <c r="F26" i="2"/>
  <c r="K26" i="2"/>
  <c r="D26" i="2"/>
  <c r="I21" i="2"/>
  <c r="A20" i="2"/>
  <c r="J19" i="2"/>
  <c r="I19" i="2" s="1"/>
  <c r="C24" i="2"/>
  <c r="B24" i="2" s="1"/>
  <c r="D20" i="2"/>
  <c r="D24" i="2"/>
  <c r="S12" i="2"/>
  <c r="E18" i="2"/>
  <c r="L19" i="2"/>
  <c r="T6" i="2"/>
  <c r="T12" i="2"/>
  <c r="M19" i="2"/>
  <c r="F22" i="2"/>
  <c r="H8" i="2"/>
  <c r="A19" i="2"/>
  <c r="Q11" i="2"/>
  <c r="C19" i="2"/>
  <c r="B19" i="2" s="1"/>
  <c r="R7" i="2"/>
  <c r="P7" i="2" s="1"/>
  <c r="Q19" i="2" s="1"/>
  <c r="R9" i="2"/>
  <c r="P9" i="2" s="1"/>
  <c r="Q21" i="2" s="1"/>
  <c r="R11" i="2"/>
  <c r="O18" i="2"/>
  <c r="C18" i="2"/>
  <c r="C20" i="2"/>
  <c r="C22" i="2"/>
  <c r="B22" i="2" s="1"/>
  <c r="D18" i="2"/>
  <c r="K19" i="2"/>
  <c r="E22" i="2"/>
  <c r="F20" i="2"/>
  <c r="O7" i="2"/>
  <c r="A9" i="2"/>
  <c r="C21" i="2"/>
  <c r="B21" i="2" s="1"/>
  <c r="S7" i="2"/>
  <c r="S14" i="2" s="1"/>
  <c r="S9" i="2"/>
  <c r="S11" i="2"/>
  <c r="C14" i="2"/>
  <c r="C26" i="2" s="1"/>
  <c r="O8" i="2"/>
  <c r="R6" i="2"/>
  <c r="R10" i="2"/>
  <c r="S8" i="2"/>
  <c r="T7" i="2"/>
  <c r="T9" i="2"/>
  <c r="T11" i="2"/>
  <c r="J10" i="1"/>
  <c r="X10" i="1"/>
  <c r="AF10" i="1" s="1"/>
  <c r="J13" i="1"/>
  <c r="X13" i="1"/>
  <c r="AF13" i="1" s="1"/>
  <c r="S35" i="1"/>
  <c r="S34" i="1"/>
  <c r="E34" i="1"/>
  <c r="AB8" i="1"/>
  <c r="F40" i="1"/>
  <c r="F39" i="1" s="1"/>
  <c r="F37" i="1"/>
  <c r="F6" i="1"/>
  <c r="E35" i="1"/>
  <c r="AA15" i="1"/>
  <c r="J15" i="1"/>
  <c r="H40" i="1"/>
  <c r="H39" i="1" s="1"/>
  <c r="H37" i="1"/>
  <c r="AD8" i="1"/>
  <c r="AC13" i="1"/>
  <c r="AB15" i="1"/>
  <c r="F34" i="1"/>
  <c r="P43" i="1"/>
  <c r="P42" i="1" s="1"/>
  <c r="U20" i="1"/>
  <c r="J26" i="1"/>
  <c r="X26" i="1"/>
  <c r="AF26" i="1" s="1"/>
  <c r="AF16" i="1"/>
  <c r="J24" i="1"/>
  <c r="AF30" i="1"/>
  <c r="C34" i="1"/>
  <c r="N36" i="1"/>
  <c r="D34" i="1"/>
  <c r="J34" i="1" s="1"/>
  <c r="O36" i="1"/>
  <c r="J28" i="1"/>
  <c r="X28" i="1"/>
  <c r="S37" i="1"/>
  <c r="AC8" i="1"/>
  <c r="G40" i="1"/>
  <c r="G39" i="1" s="1"/>
  <c r="G37" i="1"/>
  <c r="AD23" i="1"/>
  <c r="G35" i="1"/>
  <c r="G34" i="1"/>
  <c r="AC15" i="1"/>
  <c r="E43" i="1"/>
  <c r="E42" i="1" s="1"/>
  <c r="P6" i="1"/>
  <c r="AA6" i="1" s="1"/>
  <c r="AD15" i="1"/>
  <c r="AF15" i="1" s="1"/>
  <c r="H34" i="1"/>
  <c r="B43" i="1"/>
  <c r="B42" i="1" s="1"/>
  <c r="J20" i="1"/>
  <c r="J43" i="1" s="1"/>
  <c r="J42" i="1" s="1"/>
  <c r="X20" i="1"/>
  <c r="G43" i="1"/>
  <c r="G42" i="1" s="1"/>
  <c r="J12" i="1"/>
  <c r="X12" i="1"/>
  <c r="R40" i="1"/>
  <c r="R39" i="1" s="1"/>
  <c r="H35" i="1"/>
  <c r="J14" i="1"/>
  <c r="AD14" i="1"/>
  <c r="AF14" i="1" s="1"/>
  <c r="H36" i="1"/>
  <c r="U21" i="1"/>
  <c r="M40" i="1"/>
  <c r="M39" i="1" s="1"/>
  <c r="U11" i="1"/>
  <c r="X11" i="1"/>
  <c r="M37" i="1"/>
  <c r="U9" i="1"/>
  <c r="U40" i="1" s="1"/>
  <c r="U39" i="1" s="1"/>
  <c r="AA23" i="1"/>
  <c r="J23" i="1"/>
  <c r="AF23" i="1"/>
  <c r="O37" i="1"/>
  <c r="J16" i="1"/>
  <c r="Z40" i="1"/>
  <c r="Z39" i="1" s="1"/>
  <c r="U15" i="1"/>
  <c r="J8" i="1"/>
  <c r="S36" i="1"/>
  <c r="B35" i="1"/>
  <c r="R43" i="1"/>
  <c r="R42" i="1" s="1"/>
  <c r="Z27" i="1"/>
  <c r="AF27" i="1" s="1"/>
  <c r="U27" i="1"/>
  <c r="F43" i="1"/>
  <c r="F42" i="1" s="1"/>
  <c r="U12" i="1"/>
  <c r="E36" i="1"/>
  <c r="Q35" i="1"/>
  <c r="J18" i="1"/>
  <c r="X18" i="1"/>
  <c r="AF18" i="1" s="1"/>
  <c r="C43" i="1"/>
  <c r="C42" i="1" s="1"/>
  <c r="Y20" i="1"/>
  <c r="C35" i="1"/>
  <c r="S43" i="1"/>
  <c r="S42" i="1" s="1"/>
  <c r="J22" i="1"/>
  <c r="AD22" i="1"/>
  <c r="AD43" i="1" s="1"/>
  <c r="AD42" i="1" s="1"/>
  <c r="U30" i="1"/>
  <c r="F36" i="1"/>
  <c r="X19" i="1"/>
  <c r="U19" i="1"/>
  <c r="J21" i="1"/>
  <c r="X21" i="1"/>
  <c r="AF21" i="1" s="1"/>
  <c r="H43" i="1"/>
  <c r="H42" i="1" s="1"/>
  <c r="Z34" i="1"/>
  <c r="AC28" i="1"/>
  <c r="D35" i="1"/>
  <c r="M35" i="1"/>
  <c r="N6" i="1"/>
  <c r="P37" i="1"/>
  <c r="Y9" i="1"/>
  <c r="AC12" i="1"/>
  <c r="N34" i="1"/>
  <c r="Y17" i="1"/>
  <c r="AC20" i="1"/>
  <c r="AC43" i="1" s="1"/>
  <c r="AC42" i="1" s="1"/>
  <c r="M43" i="1"/>
  <c r="M42" i="1" s="1"/>
  <c r="Y25" i="1"/>
  <c r="Q34" i="1"/>
  <c r="N35" i="1"/>
  <c r="D43" i="1"/>
  <c r="D42" i="1" s="1"/>
  <c r="AB12" i="1"/>
  <c r="M34" i="1"/>
  <c r="J17" i="1"/>
  <c r="X17" i="1"/>
  <c r="AF17" i="1" s="1"/>
  <c r="AB20" i="1"/>
  <c r="AB43" i="1" s="1"/>
  <c r="AB42" i="1" s="1"/>
  <c r="E37" i="1"/>
  <c r="B37" i="1"/>
  <c r="Z9" i="1"/>
  <c r="O34" i="1"/>
  <c r="AD27" i="1"/>
  <c r="J29" i="1"/>
  <c r="X29" i="1"/>
  <c r="C37" i="1"/>
  <c r="Y8" i="1"/>
  <c r="B36" i="1"/>
  <c r="AD19" i="1"/>
  <c r="Y29" i="1"/>
  <c r="B40" i="1"/>
  <c r="B39" i="1" s="1"/>
  <c r="S40" i="1"/>
  <c r="S39" i="1" s="1"/>
  <c r="C36" i="1"/>
  <c r="Q36" i="1"/>
  <c r="J27" i="1"/>
  <c r="Z29" i="1"/>
  <c r="Z37" i="1" s="1"/>
  <c r="C40" i="1"/>
  <c r="C39" i="1" s="1"/>
  <c r="N37" i="1"/>
  <c r="AA12" i="1"/>
  <c r="AA20" i="1"/>
  <c r="J9" i="1"/>
  <c r="X9" i="1"/>
  <c r="AF9" i="1" s="1"/>
  <c r="J25" i="1"/>
  <c r="X25" i="1"/>
  <c r="AF25" i="1" s="1"/>
  <c r="Q37" i="1"/>
  <c r="Z17" i="1"/>
  <c r="Z36" i="1" s="1"/>
  <c r="Z20" i="1"/>
  <c r="Z25" i="1"/>
  <c r="O35" i="1"/>
  <c r="R37" i="1"/>
  <c r="AD11" i="1"/>
  <c r="P36" i="1"/>
  <c r="O43" i="1"/>
  <c r="O42" i="1" s="1"/>
  <c r="AD31" i="1"/>
  <c r="AF31" i="1" s="1"/>
  <c r="M36" i="1"/>
  <c r="U36" i="1" s="1"/>
  <c r="D37" i="1"/>
  <c r="AA8" i="1"/>
  <c r="E40" i="1"/>
  <c r="E39" i="1" s="1"/>
  <c r="D36" i="1"/>
  <c r="R36" i="1"/>
  <c r="AA16" i="1"/>
  <c r="N43" i="1"/>
  <c r="N42" i="1" s="1"/>
  <c r="AA24" i="1"/>
  <c r="AF24" i="1" s="1"/>
  <c r="J31" i="1"/>
  <c r="R35" i="1"/>
  <c r="D40" i="1"/>
  <c r="D39" i="1" s="1"/>
  <c r="F35" i="1"/>
  <c r="B132" i="19" l="1"/>
  <c r="B131" i="19" s="1"/>
  <c r="B127" i="19"/>
  <c r="B129" i="18"/>
  <c r="B135" i="18"/>
  <c r="B134" i="18" s="1"/>
  <c r="B129" i="17"/>
  <c r="B135" i="17"/>
  <c r="B134" i="17" s="1"/>
  <c r="B132" i="17"/>
  <c r="B131" i="17" s="1"/>
  <c r="B128" i="16"/>
  <c r="B132" i="16"/>
  <c r="B131" i="16" s="1"/>
  <c r="B129" i="15"/>
  <c r="B132" i="15"/>
  <c r="B131" i="15" s="1"/>
  <c r="B135" i="15"/>
  <c r="B134" i="15" s="1"/>
  <c r="B126" i="14"/>
  <c r="B128" i="14"/>
  <c r="B129" i="14"/>
  <c r="B132" i="14"/>
  <c r="B131" i="14" s="1"/>
  <c r="B135" i="14"/>
  <c r="B134" i="14" s="1"/>
  <c r="B126" i="13"/>
  <c r="B129" i="13"/>
  <c r="P36" i="12"/>
  <c r="P35" i="12"/>
  <c r="P37" i="12"/>
  <c r="P40" i="12"/>
  <c r="P39" i="12" s="1"/>
  <c r="P36" i="11"/>
  <c r="P35" i="11"/>
  <c r="P37" i="11"/>
  <c r="P40" i="11"/>
  <c r="P39" i="11" s="1"/>
  <c r="P35" i="10"/>
  <c r="P36" i="10"/>
  <c r="P40" i="10"/>
  <c r="P39" i="10" s="1"/>
  <c r="P43" i="9"/>
  <c r="P42" i="9" s="1"/>
  <c r="P37" i="9"/>
  <c r="P40" i="9"/>
  <c r="P39" i="9" s="1"/>
  <c r="P35" i="9"/>
  <c r="P36" i="9"/>
  <c r="P36" i="8"/>
  <c r="P35" i="8"/>
  <c r="P40" i="8"/>
  <c r="P39" i="8" s="1"/>
  <c r="P37" i="8"/>
  <c r="P36" i="7"/>
  <c r="P35" i="7"/>
  <c r="P37" i="7"/>
  <c r="B52" i="5"/>
  <c r="P33" i="5"/>
  <c r="D33" i="5"/>
  <c r="N33" i="5"/>
  <c r="H33" i="5"/>
  <c r="Q33" i="5"/>
  <c r="O33" i="5"/>
  <c r="C33" i="5"/>
  <c r="B33" i="5"/>
  <c r="M33" i="5"/>
  <c r="G33" i="5"/>
  <c r="F33" i="5"/>
  <c r="L33" i="5"/>
  <c r="J33" i="5"/>
  <c r="I33" i="5"/>
  <c r="K33" i="5"/>
  <c r="E33" i="5"/>
  <c r="B16" i="5"/>
  <c r="I51" i="5"/>
  <c r="H51" i="5"/>
  <c r="G51" i="5"/>
  <c r="F51" i="5"/>
  <c r="M51" i="5"/>
  <c r="L51" i="5"/>
  <c r="Q51" i="5"/>
  <c r="E51" i="5"/>
  <c r="O51" i="5"/>
  <c r="C51" i="5"/>
  <c r="B51" i="5"/>
  <c r="K51" i="5"/>
  <c r="J51" i="5"/>
  <c r="P51" i="5"/>
  <c r="D51" i="5"/>
  <c r="N51" i="5"/>
  <c r="P33" i="4"/>
  <c r="D33" i="4"/>
  <c r="B33" i="4"/>
  <c r="M33" i="4"/>
  <c r="K33" i="4"/>
  <c r="G33" i="4"/>
  <c r="Q33" i="4"/>
  <c r="O33" i="4"/>
  <c r="C33" i="4"/>
  <c r="N33" i="4"/>
  <c r="L33" i="4"/>
  <c r="J33" i="4"/>
  <c r="I33" i="4"/>
  <c r="H33" i="4"/>
  <c r="F33" i="4"/>
  <c r="E33" i="4"/>
  <c r="I51" i="4"/>
  <c r="G51" i="4"/>
  <c r="F51" i="4"/>
  <c r="Q51" i="4"/>
  <c r="E51" i="4"/>
  <c r="B51" i="4"/>
  <c r="H51" i="4"/>
  <c r="P51" i="4"/>
  <c r="D51" i="4"/>
  <c r="O51" i="4"/>
  <c r="C51" i="4"/>
  <c r="N51" i="4"/>
  <c r="M51" i="4"/>
  <c r="L51" i="4"/>
  <c r="K51" i="4"/>
  <c r="J51" i="4"/>
  <c r="P33" i="3"/>
  <c r="D33" i="3"/>
  <c r="O33" i="3"/>
  <c r="C33" i="3"/>
  <c r="N33" i="3"/>
  <c r="B33" i="3"/>
  <c r="M33" i="3"/>
  <c r="L33" i="3"/>
  <c r="K33" i="3"/>
  <c r="J33" i="3"/>
  <c r="Q33" i="3"/>
  <c r="I33" i="3"/>
  <c r="H33" i="3"/>
  <c r="G33" i="3"/>
  <c r="E33" i="3"/>
  <c r="F33" i="3"/>
  <c r="B16" i="3"/>
  <c r="B34" i="3"/>
  <c r="I51" i="3"/>
  <c r="H51" i="3"/>
  <c r="G51" i="3"/>
  <c r="F51" i="3"/>
  <c r="Q51" i="3"/>
  <c r="E51" i="3"/>
  <c r="P51" i="3"/>
  <c r="D51" i="3"/>
  <c r="O51" i="3"/>
  <c r="C51" i="3"/>
  <c r="N51" i="3"/>
  <c r="L51" i="3"/>
  <c r="K51" i="3"/>
  <c r="M51" i="3"/>
  <c r="J51" i="3"/>
  <c r="B51" i="3"/>
  <c r="S23" i="2"/>
  <c r="S21" i="2"/>
  <c r="H19" i="2"/>
  <c r="O19" i="2"/>
  <c r="I26" i="2"/>
  <c r="B20" i="2"/>
  <c r="P14" i="2"/>
  <c r="S26" i="2" s="1"/>
  <c r="O9" i="2"/>
  <c r="A10" i="2"/>
  <c r="A21" i="2"/>
  <c r="H9" i="2"/>
  <c r="T14" i="2"/>
  <c r="T18" i="2"/>
  <c r="S22" i="2"/>
  <c r="T21" i="2"/>
  <c r="Q23" i="2"/>
  <c r="P11" i="2"/>
  <c r="T19" i="2"/>
  <c r="B18" i="2"/>
  <c r="Q18" i="2"/>
  <c r="T24" i="2"/>
  <c r="R23" i="2"/>
  <c r="S18" i="2"/>
  <c r="R21" i="2"/>
  <c r="P21" i="2" s="1"/>
  <c r="B26" i="2"/>
  <c r="S24" i="2"/>
  <c r="P24" i="2" s="1"/>
  <c r="S19" i="2"/>
  <c r="H20" i="2"/>
  <c r="O20" i="2"/>
  <c r="S20" i="2"/>
  <c r="P20" i="2" s="1"/>
  <c r="R22" i="2"/>
  <c r="P22" i="2" s="1"/>
  <c r="R18" i="2"/>
  <c r="R14" i="2"/>
  <c r="Q14" i="2"/>
  <c r="T22" i="2"/>
  <c r="R19" i="2"/>
  <c r="P19" i="2" s="1"/>
  <c r="T23" i="2"/>
  <c r="AC37" i="1"/>
  <c r="AC40" i="1"/>
  <c r="AC39" i="1" s="1"/>
  <c r="X40" i="1"/>
  <c r="X39" i="1" s="1"/>
  <c r="AA43" i="1"/>
  <c r="AA42" i="1" s="1"/>
  <c r="AC34" i="1"/>
  <c r="AC36" i="1"/>
  <c r="AC35" i="1"/>
  <c r="AD37" i="1"/>
  <c r="AD40" i="1"/>
  <c r="AD39" i="1" s="1"/>
  <c r="X36" i="1"/>
  <c r="AF36" i="1" s="1"/>
  <c r="Y40" i="1"/>
  <c r="Y39" i="1" s="1"/>
  <c r="Y37" i="1"/>
  <c r="AF28" i="1"/>
  <c r="AF29" i="1"/>
  <c r="U43" i="1"/>
  <c r="U42" i="1" s="1"/>
  <c r="AA34" i="1"/>
  <c r="AA36" i="1"/>
  <c r="AA35" i="1"/>
  <c r="Y43" i="1"/>
  <c r="Y42" i="1" s="1"/>
  <c r="AA37" i="1"/>
  <c r="AA40" i="1"/>
  <c r="AA39" i="1" s="1"/>
  <c r="X35" i="1"/>
  <c r="AF35" i="1" s="1"/>
  <c r="X34" i="1"/>
  <c r="Y36" i="1"/>
  <c r="AD36" i="1"/>
  <c r="AD35" i="1"/>
  <c r="X37" i="1"/>
  <c r="AF12" i="1"/>
  <c r="Y6" i="1"/>
  <c r="J35" i="1"/>
  <c r="Z43" i="1"/>
  <c r="Z42" i="1" s="1"/>
  <c r="J36" i="1"/>
  <c r="AF8" i="1"/>
  <c r="AB37" i="1"/>
  <c r="AB40" i="1"/>
  <c r="AB39" i="1" s="1"/>
  <c r="U34" i="1"/>
  <c r="AD34" i="1"/>
  <c r="AF22" i="1"/>
  <c r="Y34" i="1"/>
  <c r="J37" i="1"/>
  <c r="U35" i="1"/>
  <c r="AF19" i="1"/>
  <c r="U37" i="1"/>
  <c r="AB34" i="1"/>
  <c r="AB36" i="1"/>
  <c r="AB35" i="1"/>
  <c r="Z35" i="1"/>
  <c r="Y35" i="1"/>
  <c r="J40" i="1"/>
  <c r="J39" i="1" s="1"/>
  <c r="AF11" i="1"/>
  <c r="AF20" i="1"/>
  <c r="X43" i="1"/>
  <c r="X42" i="1" s="1"/>
  <c r="G6" i="1"/>
  <c r="Q6" i="1"/>
  <c r="P23" i="2" l="1"/>
  <c r="Q26" i="2"/>
  <c r="T26" i="2"/>
  <c r="R26" i="2"/>
  <c r="O21" i="2"/>
  <c r="H21" i="2"/>
  <c r="O10" i="2"/>
  <c r="A11" i="2"/>
  <c r="A22" i="2"/>
  <c r="H10" i="2"/>
  <c r="P18" i="2"/>
  <c r="AF40" i="1"/>
  <c r="AF39" i="1" s="1"/>
  <c r="AF37" i="1"/>
  <c r="AB6" i="1"/>
  <c r="T35" i="1"/>
  <c r="T22" i="1"/>
  <c r="T10" i="1"/>
  <c r="H6" i="1"/>
  <c r="S6" i="1" s="1"/>
  <c r="AD6" i="1" s="1"/>
  <c r="R6" i="1"/>
  <c r="T20" i="1" s="1"/>
  <c r="I24" i="1"/>
  <c r="I31" i="1"/>
  <c r="I20" i="1"/>
  <c r="I16" i="1"/>
  <c r="I22" i="1"/>
  <c r="I12" i="1"/>
  <c r="I19" i="1"/>
  <c r="I27" i="1"/>
  <c r="I37" i="1"/>
  <c r="I10" i="1"/>
  <c r="I15" i="1"/>
  <c r="I17" i="1"/>
  <c r="I11" i="1"/>
  <c r="I21" i="1"/>
  <c r="I26" i="1"/>
  <c r="I30" i="1"/>
  <c r="I14" i="1"/>
  <c r="I9" i="1"/>
  <c r="I36" i="1"/>
  <c r="I29" i="1"/>
  <c r="I18" i="1"/>
  <c r="I13" i="1"/>
  <c r="I25" i="1"/>
  <c r="I28" i="1"/>
  <c r="T34" i="1"/>
  <c r="T30" i="1"/>
  <c r="T12" i="1"/>
  <c r="AF43" i="1"/>
  <c r="AF42" i="1" s="1"/>
  <c r="AF34" i="1"/>
  <c r="T25" i="1"/>
  <c r="H22" i="2" l="1"/>
  <c r="O22" i="2"/>
  <c r="P26" i="2"/>
  <c r="A12" i="2"/>
  <c r="A23" i="2"/>
  <c r="O11" i="2"/>
  <c r="H11" i="2"/>
  <c r="F13" i="2"/>
  <c r="K13" i="2"/>
  <c r="P13" i="2"/>
  <c r="S13" i="2"/>
  <c r="R13" i="2"/>
  <c r="AE16" i="1"/>
  <c r="AE21" i="1"/>
  <c r="AE11" i="1"/>
  <c r="AE14" i="1"/>
  <c r="AE28" i="1"/>
  <c r="AC6" i="1"/>
  <c r="AE23" i="1" s="1"/>
  <c r="T17" i="1"/>
  <c r="T11" i="1"/>
  <c r="T15" i="1"/>
  <c r="T24" i="1"/>
  <c r="T31" i="1"/>
  <c r="T29" i="1"/>
  <c r="T23" i="1"/>
  <c r="T16" i="1"/>
  <c r="T37" i="1"/>
  <c r="T21" i="1"/>
  <c r="T43" i="1" s="1"/>
  <c r="T42" i="1" s="1"/>
  <c r="T19" i="1"/>
  <c r="T13" i="1"/>
  <c r="T26" i="1"/>
  <c r="T9" i="1"/>
  <c r="AE13" i="1"/>
  <c r="T8" i="1"/>
  <c r="T40" i="1" s="1"/>
  <c r="T39" i="1" s="1"/>
  <c r="T28" i="1"/>
  <c r="I35" i="1"/>
  <c r="I23" i="1"/>
  <c r="I43" i="1" s="1"/>
  <c r="I42" i="1" s="1"/>
  <c r="T18" i="1"/>
  <c r="AE10" i="1"/>
  <c r="T27" i="1"/>
  <c r="I8" i="1"/>
  <c r="I40" i="1" s="1"/>
  <c r="I39" i="1" s="1"/>
  <c r="I34" i="1"/>
  <c r="T14" i="1"/>
  <c r="AE22" i="1"/>
  <c r="T36" i="1"/>
  <c r="O12" i="2" l="1"/>
  <c r="H12" i="2"/>
  <c r="A24" i="2"/>
  <c r="M13" i="2"/>
  <c r="J13" i="2"/>
  <c r="I13" i="2"/>
  <c r="K25" i="2" s="1"/>
  <c r="R25" i="2"/>
  <c r="O23" i="2"/>
  <c r="H23" i="2"/>
  <c r="L13" i="2"/>
  <c r="L25" i="2" s="1"/>
  <c r="Q13" i="2"/>
  <c r="Q25" i="2" s="1"/>
  <c r="P25" i="2" s="1"/>
  <c r="C13" i="2"/>
  <c r="S25" i="2"/>
  <c r="D13" i="2"/>
  <c r="E13" i="2"/>
  <c r="T13" i="2"/>
  <c r="T25" i="2" s="1"/>
  <c r="B13" i="2"/>
  <c r="F25" i="2" s="1"/>
  <c r="AE8" i="1"/>
  <c r="AE20" i="1"/>
  <c r="AE15" i="1"/>
  <c r="AE30" i="1"/>
  <c r="AE24" i="1"/>
  <c r="AE35" i="1"/>
  <c r="AE19" i="1"/>
  <c r="AE26" i="1"/>
  <c r="AE25" i="1"/>
  <c r="AE29" i="1"/>
  <c r="AE17" i="1"/>
  <c r="AE12" i="1"/>
  <c r="AE9" i="1"/>
  <c r="AE18" i="1"/>
  <c r="AE27" i="1"/>
  <c r="AE37" i="1"/>
  <c r="AE34" i="1"/>
  <c r="AE36" i="1"/>
  <c r="AE31" i="1"/>
  <c r="E25" i="2" l="1"/>
  <c r="J25" i="2"/>
  <c r="D25" i="2"/>
  <c r="H24" i="2"/>
  <c r="O24" i="2"/>
  <c r="M25" i="2"/>
  <c r="C25" i="2"/>
  <c r="B25" i="2" s="1"/>
  <c r="AE43" i="1"/>
  <c r="AE42" i="1" s="1"/>
  <c r="AE40" i="1"/>
  <c r="AE39" i="1" s="1"/>
  <c r="I25" i="2" l="1"/>
</calcChain>
</file>

<file path=xl/sharedStrings.xml><?xml version="1.0" encoding="utf-8"?>
<sst xmlns="http://schemas.openxmlformats.org/spreadsheetml/2006/main" count="1088" uniqueCount="48">
  <si>
    <t>Wrexham ATC, Cristionydd Lane</t>
  </si>
  <si>
    <t>Direction:</t>
  </si>
  <si>
    <t>Southbound</t>
  </si>
  <si>
    <t>Northbound</t>
  </si>
  <si>
    <t>Total Flow</t>
  </si>
  <si>
    <t>Hour Beginning</t>
  </si>
  <si>
    <t>Wed 06/11/2024</t>
  </si>
  <si>
    <t>Thu 07/11/2024</t>
  </si>
  <si>
    <t>Fri 08/11/2024</t>
  </si>
  <si>
    <t>Sat 09/11/2024</t>
  </si>
  <si>
    <t>Sun 10/11/2024</t>
  </si>
  <si>
    <t>Mon 11/11/2024</t>
  </si>
  <si>
    <t>Tue 12/11/2024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</si>
  <si>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</si>
  <si>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</si>
  <si>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</si>
  <si>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</si>
  <si>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</si>
  <si>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</si>
  <si>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</si>
  <si>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</si>
  <si>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</si>
  <si>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Paul Castle Associates</t>
  </si>
  <si>
    <t>Total
Volume</t>
  </si>
  <si>
    <t>LIGHT</t>
  </si>
  <si>
    <t>OGV1</t>
  </si>
  <si>
    <t>OGV2</t>
  </si>
  <si>
    <t>BUS</t>
  </si>
  <si>
    <t>5 Day Ave.</t>
  </si>
  <si>
    <t>7 Day Ave.</t>
  </si>
  <si>
    <t>85th
Percentile</t>
  </si>
  <si>
    <t>Mean
Average</t>
  </si>
  <si>
    <t>Standard
Deviation</t>
  </si>
  <si>
    <t>Bin 1              &lt;10mph</t>
  </si>
  <si>
    <t>Bin 2                10&lt;15</t>
  </si>
  <si>
    <t>Bin 3                15&lt;20</t>
  </si>
  <si>
    <t>Bin 4                20&lt;25</t>
  </si>
  <si>
    <t>Bin 5                25&lt;30</t>
  </si>
  <si>
    <t>Bin 6                30&lt;35</t>
  </si>
  <si>
    <t>Bin 7                35&lt;40</t>
  </si>
  <si>
    <t>Bin 8                40&lt;45</t>
  </si>
  <si>
    <t>Bin 9                45&lt;50</t>
  </si>
  <si>
    <t>Bin 10                50&lt;55</t>
  </si>
  <si>
    <t>Bin 11                55&lt;60</t>
  </si>
  <si>
    <t>Bin 12              &gt;=60</t>
  </si>
  <si>
    <t>-</t>
  </si>
  <si>
    <t>2H(10-12)</t>
  </si>
  <si>
    <t>2H(14-16)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</si>
</sst>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_x000d_\_x000a_mmm\ dd"/>
    <numFmt numFmtId="165" formatCode="ddd\ d\ mmm\ yyyy"/>
    <numFmt numFmtId="166" formatCode="0.0%"/>
    <numFmt numFmtId="167" formatCode="0.0"/>
  </numFmts>
  <fonts count="6" x14ac:knownFonts="1">
    <font>
      <sz val="11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</font>
    <font>
      <b/>
      <sz val="11"/>
      <color rgb="FFFF0000"/>
      <name val="Calibri"/>
      <family val="2"/>
    </font>
    <font>
      <sz val="11"/>
      <color theme="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Continuous"/>
    </xf>
    <xf numFmtId="0" fontId="3" fillId="0" borderId="0" xfId="0" applyFont="1"/>
    <xf numFmtId="14" fontId="3" fillId="0" borderId="0" xfId="0" applyNumberFormat="1" applyFont="1"/>
    <xf numFmtId="164" fontId="2" fillId="2" borderId="1" xfId="0" applyNumberFormat="1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20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3" borderId="4" xfId="0" applyNumberFormat="1" applyFill="1" applyBorder="1" applyAlignment="1">
      <alignment horizontal="center"/>
    </xf>
    <xf numFmtId="20" fontId="2" fillId="2" borderId="5" xfId="0" applyNumberFormat="1" applyFont="1" applyFill="1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20" fontId="2" fillId="2" borderId="6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20" fontId="0" fillId="0" borderId="0" xfId="0" applyNumberFormat="1" applyAlignment="1">
      <alignment horizontal="center"/>
    </xf>
    <xf numFmtId="20" fontId="0" fillId="3" borderId="4" xfId="0" applyNumberForma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" fontId="4" fillId="3" borderId="5" xfId="0" applyNumberFormat="1" applyFont="1" applyFill="1" applyBorder="1" applyAlignment="1">
      <alignment horizontal="center"/>
    </xf>
    <xf numFmtId="0" fontId="4" fillId="0" borderId="0" xfId="0" applyFont="1"/>
    <xf numFmtId="20" fontId="0" fillId="3" borderId="5" xfId="0" applyNumberForma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1" fontId="4" fillId="3" borderId="6" xfId="0" applyNumberFormat="1" applyFont="1" applyFill="1" applyBorder="1" applyAlignment="1">
      <alignment horizontal="center"/>
    </xf>
    <xf numFmtId="20" fontId="0" fillId="0" borderId="0" xfId="0" applyNumberFormat="1"/>
    <xf numFmtId="0" fontId="5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65" fontId="2" fillId="2" borderId="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13" xfId="0" applyNumberFormat="1" applyBorder="1" applyAlignment="1">
      <alignment horizontal="center"/>
    </xf>
    <xf numFmtId="166" fontId="0" fillId="0" borderId="14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167" fontId="0" fillId="0" borderId="0" xfId="0" applyNumberFormat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167" fontId="0" fillId="0" borderId="13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0" fontId="0" fillId="0" borderId="8" xfId="0" applyNumberForma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7" fontId="0" fillId="0" borderId="0" xfId="0" applyNumberForma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67" fontId="0" fillId="0" borderId="0" xfId="0" applyNumberFormat="1"/>
    <xf numFmtId="1" fontId="2" fillId="0" borderId="0" xfId="0" applyNumberFormat="1" applyFont="1"/>
    <xf numFmtId="1" fontId="0" fillId="0" borderId="0" xfId="0" applyNumberFormat="1"/>
    <xf numFmtId="14" fontId="2" fillId="0" borderId="0" xfId="0" applyNumberFormat="1" applyFont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'Class Summary'!$B$4</c:f>
              <c:strCache>
                <c:ptCount val="1"/>
                <c:pt idx="0">
                  <c:v>Southbound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B9B-4513-8C85-D8FDA74E58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B9B-4513-8C85-D8FDA74E58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B9B-4513-8C85-D8FDA74E58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6B9B-4513-8C85-D8FDA74E58C7}"/>
              </c:ext>
            </c:extLst>
          </c:dPt>
          <c:cat>
            <c:strRef>
              <c:f>'Class Summary'!$C$17:$F$17</c:f>
              <c:strCache>
                <c:ptCount val="4"/>
                <c:pt idx="0">
                  <c:v>LIGHT</c:v>
                </c:pt>
                <c:pt idx="1">
                  <c:v>OGV1</c:v>
                </c:pt>
                <c:pt idx="2">
                  <c:v>OGV2</c:v>
                </c:pt>
                <c:pt idx="3">
                  <c:v>BUS</c:v>
                </c:pt>
              </c:strCache>
            </c:strRef>
          </c:cat>
          <c:val>
            <c:numRef>
              <c:f>'Class Summary'!$C$26:$F$26</c:f>
              <c:numCache>
                <c:formatCode>0.0%</c:formatCode>
                <c:ptCount val="4"/>
                <c:pt idx="0">
                  <c:v>0.72601384767556887</c:v>
                </c:pt>
                <c:pt idx="1">
                  <c:v>0.26557863501483681</c:v>
                </c:pt>
                <c:pt idx="2">
                  <c:v>0</c:v>
                </c:pt>
                <c:pt idx="3">
                  <c:v>8.4075173095944609E-3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B9B-4513-8C85-D8FDA74E5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'Class Summary'!$I$4</c:f>
              <c:strCache>
                <c:ptCount val="1"/>
                <c:pt idx="0">
                  <c:v>Northbound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BE8-472A-93CF-9B440B9662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BE8-472A-93CF-9B440B9662E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BE8-472A-93CF-9B440B9662E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BE8-472A-93CF-9B440B9662ED}"/>
              </c:ext>
            </c:extLst>
          </c:dPt>
          <c:cat>
            <c:strRef>
              <c:f>'Class Summary'!$J$17:$M$17</c:f>
              <c:strCache>
                <c:ptCount val="4"/>
                <c:pt idx="0">
                  <c:v>LIGHT</c:v>
                </c:pt>
                <c:pt idx="1">
                  <c:v>OGV1</c:v>
                </c:pt>
                <c:pt idx="2">
                  <c:v>OGV2</c:v>
                </c:pt>
                <c:pt idx="3">
                  <c:v>BUS</c:v>
                </c:pt>
              </c:strCache>
            </c:strRef>
          </c:cat>
          <c:val>
            <c:numRef>
              <c:f>'Class Summary'!$J$26:$M$26</c:f>
              <c:numCache>
                <c:formatCode>0.0%</c:formatCode>
                <c:ptCount val="4"/>
                <c:pt idx="0">
                  <c:v>0.94931880108991817</c:v>
                </c:pt>
                <c:pt idx="1">
                  <c:v>4.9046321525885554E-2</c:v>
                </c:pt>
                <c:pt idx="2">
                  <c:v>1.08991825613079E-3</c:v>
                </c:pt>
                <c:pt idx="3">
                  <c:v>5.4495912806539501E-4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BE8-472A-93CF-9B440B966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'Class Summary'!$P$4</c:f>
              <c:strCache>
                <c:ptCount val="1"/>
                <c:pt idx="0">
                  <c:v>Total Flow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D9D-4095-86C3-8A0AB38B7ED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D9D-4095-86C3-8A0AB38B7E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6D9D-4095-86C3-8A0AB38B7ED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6D9D-4095-86C3-8A0AB38B7ED5}"/>
              </c:ext>
            </c:extLst>
          </c:dPt>
          <c:cat>
            <c:strRef>
              <c:f>'Class Summary'!$Q$17:$T$17</c:f>
              <c:strCache>
                <c:ptCount val="4"/>
                <c:pt idx="0">
                  <c:v>LIGHT</c:v>
                </c:pt>
                <c:pt idx="1">
                  <c:v>OGV1</c:v>
                </c:pt>
                <c:pt idx="2">
                  <c:v>OGV2</c:v>
                </c:pt>
                <c:pt idx="3">
                  <c:v>BUS</c:v>
                </c:pt>
              </c:strCache>
            </c:strRef>
          </c:cat>
          <c:val>
            <c:numRef>
              <c:f>'Class Summary'!$Q$26:$T$26</c:f>
              <c:numCache>
                <c:formatCode>0.0%</c:formatCode>
                <c:ptCount val="4"/>
                <c:pt idx="0">
                  <c:v>0.83225304640912623</c:v>
                </c:pt>
                <c:pt idx="1">
                  <c:v>0.1625615763546798</c:v>
                </c:pt>
                <c:pt idx="2">
                  <c:v>5.1853772361939326E-4</c:v>
                </c:pt>
                <c:pt idx="3">
                  <c:v>4.66683951257454E-3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D9D-4095-86C3-8A0AB38B7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'(0-24) Speed Summary'!$B$4</c:f>
          <c:strCache>
            <c:ptCount val="1"/>
            <c:pt idx="0">
              <c:v>Southbound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'(0-24) Speed Summary'!$A$8</c:f>
              <c:strCache>
                <c:ptCount val="1"/>
                <c:pt idx="0">
                  <c:v>Wed 6 Nov 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'(0-24) Speed Summary'!$F$7:$Q$7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Summary'!$F$8:$Q$8</c:f>
              <c:numCache>
                <c:formatCode>General</c:formatCode>
                <c:ptCount val="12"/>
                <c:pt idx="0">
                  <c:v>2</c:v>
                </c:pt>
                <c:pt idx="1">
                  <c:v>7</c:v>
                </c:pt>
                <c:pt idx="2">
                  <c:v>14</c:v>
                </c:pt>
                <c:pt idx="3">
                  <c:v>47</c:v>
                </c:pt>
                <c:pt idx="4">
                  <c:v>94</c:v>
                </c:pt>
                <c:pt idx="5">
                  <c:v>94</c:v>
                </c:pt>
                <c:pt idx="6">
                  <c:v>24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B0-475D-98B9-9AE49EFABD65}"/>
            </c:ext>
          </c:extLst>
        </c:ser>
        <c:ser>
          <c:idx val="1"/>
          <c:order val="1"/>
          <c:tx>
            <c:strRef>
              <c:f>'(0-24) Speed Summary'!$A$9</c:f>
              <c:strCache>
                <c:ptCount val="1"/>
                <c:pt idx="0">
                  <c:v>Thu 7 Nov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'(0-24) Speed Summary'!$F$7:$Q$7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Summary'!$F$9:$Q$9</c:f>
              <c:numCache>
                <c:formatCode>General</c:formatCode>
                <c:ptCount val="12"/>
                <c:pt idx="0">
                  <c:v>1</c:v>
                </c:pt>
                <c:pt idx="1">
                  <c:v>13</c:v>
                </c:pt>
                <c:pt idx="2">
                  <c:v>18</c:v>
                </c:pt>
                <c:pt idx="3">
                  <c:v>58</c:v>
                </c:pt>
                <c:pt idx="4">
                  <c:v>112</c:v>
                </c:pt>
                <c:pt idx="5">
                  <c:v>81</c:v>
                </c:pt>
                <c:pt idx="6">
                  <c:v>13</c:v>
                </c:pt>
                <c:pt idx="7">
                  <c:v>11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B0-475D-98B9-9AE49EFABD65}"/>
            </c:ext>
          </c:extLst>
        </c:ser>
        <c:ser>
          <c:idx val="2"/>
          <c:order val="2"/>
          <c:tx>
            <c:strRef>
              <c:f>'(0-24) Speed Summary'!$A$10</c:f>
              <c:strCache>
                <c:ptCount val="1"/>
                <c:pt idx="0">
                  <c:v>Fri 8 Nov 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'(0-24) Speed Summary'!$F$7:$Q$7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Summary'!$F$10:$Q$10</c:f>
              <c:numCache>
                <c:formatCode>General</c:formatCode>
                <c:ptCount val="12"/>
                <c:pt idx="0">
                  <c:v>2</c:v>
                </c:pt>
                <c:pt idx="1">
                  <c:v>13</c:v>
                </c:pt>
                <c:pt idx="2">
                  <c:v>13</c:v>
                </c:pt>
                <c:pt idx="3">
                  <c:v>65</c:v>
                </c:pt>
                <c:pt idx="4">
                  <c:v>128</c:v>
                </c:pt>
                <c:pt idx="5">
                  <c:v>100</c:v>
                </c:pt>
                <c:pt idx="6">
                  <c:v>23</c:v>
                </c:pt>
                <c:pt idx="7">
                  <c:v>9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B0-475D-98B9-9AE49EFABD65}"/>
            </c:ext>
          </c:extLst>
        </c:ser>
        <c:ser>
          <c:idx val="3"/>
          <c:order val="3"/>
          <c:tx>
            <c:strRef>
              <c:f>'(0-24) Speed Summary'!$A$11</c:f>
              <c:strCache>
                <c:ptCount val="1"/>
                <c:pt idx="0">
                  <c:v>Sat 9 Nov 2024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'(0-24) Speed Summary'!$F$7:$Q$7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Summary'!$F$11:$Q$11</c:f>
              <c:numCache>
                <c:formatCode>General</c:formatCode>
                <c:ptCount val="12"/>
                <c:pt idx="0">
                  <c:v>0</c:v>
                </c:pt>
                <c:pt idx="1">
                  <c:v>9</c:v>
                </c:pt>
                <c:pt idx="2">
                  <c:v>15</c:v>
                </c:pt>
                <c:pt idx="3">
                  <c:v>44</c:v>
                </c:pt>
                <c:pt idx="4">
                  <c:v>85</c:v>
                </c:pt>
                <c:pt idx="5">
                  <c:v>68</c:v>
                </c:pt>
                <c:pt idx="6">
                  <c:v>24</c:v>
                </c:pt>
                <c:pt idx="7">
                  <c:v>9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B0-475D-98B9-9AE49EFABD65}"/>
            </c:ext>
          </c:extLst>
        </c:ser>
        <c:ser>
          <c:idx val="4"/>
          <c:order val="4"/>
          <c:tx>
            <c:strRef>
              <c:f>'(0-24) Speed Summary'!$A$12</c:f>
              <c:strCache>
                <c:ptCount val="1"/>
                <c:pt idx="0">
                  <c:v>Sun 10 Nov 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'(0-24) Speed Summary'!$F$7:$Q$7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Summary'!$F$12:$Q$12</c:f>
              <c:numCache>
                <c:formatCode>General</c:formatCode>
                <c:ptCount val="12"/>
                <c:pt idx="0">
                  <c:v>0</c:v>
                </c:pt>
                <c:pt idx="1">
                  <c:v>12</c:v>
                </c:pt>
                <c:pt idx="2">
                  <c:v>10</c:v>
                </c:pt>
                <c:pt idx="3">
                  <c:v>37</c:v>
                </c:pt>
                <c:pt idx="4">
                  <c:v>83</c:v>
                </c:pt>
                <c:pt idx="5">
                  <c:v>53</c:v>
                </c:pt>
                <c:pt idx="6">
                  <c:v>19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B0-475D-98B9-9AE49EFABD65}"/>
            </c:ext>
          </c:extLst>
        </c:ser>
        <c:ser>
          <c:idx val="5"/>
          <c:order val="5"/>
          <c:tx>
            <c:strRef>
              <c:f>'(0-24) Speed Summary'!$A$13</c:f>
              <c:strCache>
                <c:ptCount val="1"/>
                <c:pt idx="0">
                  <c:v>Mon 11 Nov 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'(0-24) Speed Summary'!$F$7:$Q$7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Summary'!$F$13:$Q$13</c:f>
              <c:numCache>
                <c:formatCode>General</c:formatCode>
                <c:ptCount val="12"/>
                <c:pt idx="0">
                  <c:v>1</c:v>
                </c:pt>
                <c:pt idx="1">
                  <c:v>9</c:v>
                </c:pt>
                <c:pt idx="2">
                  <c:v>12</c:v>
                </c:pt>
                <c:pt idx="3">
                  <c:v>47</c:v>
                </c:pt>
                <c:pt idx="4">
                  <c:v>103</c:v>
                </c:pt>
                <c:pt idx="5">
                  <c:v>95</c:v>
                </c:pt>
                <c:pt idx="6">
                  <c:v>26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B0-475D-98B9-9AE49EFABD65}"/>
            </c:ext>
          </c:extLst>
        </c:ser>
        <c:ser>
          <c:idx val="6"/>
          <c:order val="6"/>
          <c:tx>
            <c:strRef>
              <c:f>'(0-24) Speed Summary'!$A$14</c:f>
              <c:strCache>
                <c:ptCount val="1"/>
                <c:pt idx="0">
                  <c:v>Tue 12 Nov 2024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'(0-24) Speed Summary'!$F$7:$Q$7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Summary'!$F$14:$Q$14</c:f>
              <c:numCache>
                <c:formatCode>General</c:formatCode>
                <c:ptCount val="12"/>
                <c:pt idx="0">
                  <c:v>2</c:v>
                </c:pt>
                <c:pt idx="1">
                  <c:v>7</c:v>
                </c:pt>
                <c:pt idx="2">
                  <c:v>13</c:v>
                </c:pt>
                <c:pt idx="3">
                  <c:v>49</c:v>
                </c:pt>
                <c:pt idx="4">
                  <c:v>107</c:v>
                </c:pt>
                <c:pt idx="5">
                  <c:v>87</c:v>
                </c:pt>
                <c:pt idx="6">
                  <c:v>19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5B0-475D-98B9-9AE49EFAB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718776"/>
        <c:axId val="344723040"/>
      </c:lineChart>
      <c:catAx>
        <c:axId val="344718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723040"/>
        <c:crosses val="autoZero"/>
        <c:auto val="1"/>
        <c:lblAlgn val="ctr"/>
        <c:lblOffset val="100"/>
        <c:noMultiLvlLbl val="0"/>
      </c:catAx>
      <c:valAx>
        <c:axId val="34472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718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'(0-24) Speed Summary'!$B$22</c:f>
          <c:strCache>
            <c:ptCount val="1"/>
            <c:pt idx="0">
              <c:v>Northbound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'(0-24) Speed Summary'!$A$26</c:f>
              <c:strCache>
                <c:ptCount val="1"/>
                <c:pt idx="0">
                  <c:v>Wed 6 Nov 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'(0-24) Speed Summary'!$F$25:$Q$25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Summary'!$F$26:$Q$26</c:f>
              <c:numCache>
                <c:formatCode>General</c:formatCode>
                <c:ptCount val="12"/>
                <c:pt idx="0">
                  <c:v>1</c:v>
                </c:pt>
                <c:pt idx="1">
                  <c:v>12</c:v>
                </c:pt>
                <c:pt idx="2">
                  <c:v>25</c:v>
                </c:pt>
                <c:pt idx="3">
                  <c:v>119</c:v>
                </c:pt>
                <c:pt idx="4">
                  <c:v>85</c:v>
                </c:pt>
                <c:pt idx="5">
                  <c:v>23</c:v>
                </c:pt>
                <c:pt idx="6">
                  <c:v>4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78-46A6-97CF-615357216A4F}"/>
            </c:ext>
          </c:extLst>
        </c:ser>
        <c:ser>
          <c:idx val="1"/>
          <c:order val="1"/>
          <c:tx>
            <c:strRef>
              <c:f>'(0-24) Speed Summary'!$A$27</c:f>
              <c:strCache>
                <c:ptCount val="1"/>
                <c:pt idx="0">
                  <c:v>Thu 7 Nov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'(0-24) Speed Summary'!$F$25:$Q$25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Summary'!$F$27:$Q$27</c:f>
              <c:numCache>
                <c:formatCode>General</c:formatCode>
                <c:ptCount val="12"/>
                <c:pt idx="0">
                  <c:v>5</c:v>
                </c:pt>
                <c:pt idx="1">
                  <c:v>9</c:v>
                </c:pt>
                <c:pt idx="2">
                  <c:v>40</c:v>
                </c:pt>
                <c:pt idx="3">
                  <c:v>128</c:v>
                </c:pt>
                <c:pt idx="4">
                  <c:v>77</c:v>
                </c:pt>
                <c:pt idx="5">
                  <c:v>17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78-46A6-97CF-615357216A4F}"/>
            </c:ext>
          </c:extLst>
        </c:ser>
        <c:ser>
          <c:idx val="2"/>
          <c:order val="2"/>
          <c:tx>
            <c:strRef>
              <c:f>'(0-24) Speed Summary'!$A$28</c:f>
              <c:strCache>
                <c:ptCount val="1"/>
                <c:pt idx="0">
                  <c:v>Fri 8 Nov 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'(0-24) Speed Summary'!$F$25:$Q$25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Summary'!$F$28:$Q$28</c:f>
              <c:numCache>
                <c:formatCode>General</c:formatCode>
                <c:ptCount val="12"/>
                <c:pt idx="0">
                  <c:v>5</c:v>
                </c:pt>
                <c:pt idx="1">
                  <c:v>7</c:v>
                </c:pt>
                <c:pt idx="2">
                  <c:v>30</c:v>
                </c:pt>
                <c:pt idx="3">
                  <c:v>145</c:v>
                </c:pt>
                <c:pt idx="4">
                  <c:v>80</c:v>
                </c:pt>
                <c:pt idx="5">
                  <c:v>14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78-46A6-97CF-615357216A4F}"/>
            </c:ext>
          </c:extLst>
        </c:ser>
        <c:ser>
          <c:idx val="3"/>
          <c:order val="3"/>
          <c:tx>
            <c:strRef>
              <c:f>'(0-24) Speed Summary'!$A$29</c:f>
              <c:strCache>
                <c:ptCount val="1"/>
                <c:pt idx="0">
                  <c:v>Sat 9 Nov 2024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'(0-24) Speed Summary'!$F$25:$Q$25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Summary'!$F$29:$Q$29</c:f>
              <c:numCache>
                <c:formatCode>General</c:formatCode>
                <c:ptCount val="12"/>
                <c:pt idx="0">
                  <c:v>4</c:v>
                </c:pt>
                <c:pt idx="1">
                  <c:v>9</c:v>
                </c:pt>
                <c:pt idx="2">
                  <c:v>20</c:v>
                </c:pt>
                <c:pt idx="3">
                  <c:v>107</c:v>
                </c:pt>
                <c:pt idx="4">
                  <c:v>83</c:v>
                </c:pt>
                <c:pt idx="5">
                  <c:v>15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78-46A6-97CF-615357216A4F}"/>
            </c:ext>
          </c:extLst>
        </c:ser>
        <c:ser>
          <c:idx val="4"/>
          <c:order val="4"/>
          <c:tx>
            <c:strRef>
              <c:f>'(0-24) Speed Summary'!$A$30</c:f>
              <c:strCache>
                <c:ptCount val="1"/>
                <c:pt idx="0">
                  <c:v>Sun 10 Nov 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'(0-24) Speed Summary'!$F$25:$Q$25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Summary'!$F$30:$Q$30</c:f>
              <c:numCache>
                <c:formatCode>General</c:formatCode>
                <c:ptCount val="12"/>
                <c:pt idx="0">
                  <c:v>2</c:v>
                </c:pt>
                <c:pt idx="1">
                  <c:v>6</c:v>
                </c:pt>
                <c:pt idx="2">
                  <c:v>26</c:v>
                </c:pt>
                <c:pt idx="3">
                  <c:v>96</c:v>
                </c:pt>
                <c:pt idx="4">
                  <c:v>73</c:v>
                </c:pt>
                <c:pt idx="5">
                  <c:v>15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878-46A6-97CF-615357216A4F}"/>
            </c:ext>
          </c:extLst>
        </c:ser>
        <c:ser>
          <c:idx val="5"/>
          <c:order val="5"/>
          <c:tx>
            <c:strRef>
              <c:f>'(0-24) Speed Summary'!$A$31</c:f>
              <c:strCache>
                <c:ptCount val="1"/>
                <c:pt idx="0">
                  <c:v>Mon 11 Nov 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'(0-24) Speed Summary'!$F$25:$Q$25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Summary'!$F$31:$Q$31</c:f>
              <c:numCache>
                <c:formatCode>General</c:formatCode>
                <c:ptCount val="12"/>
                <c:pt idx="0">
                  <c:v>2</c:v>
                </c:pt>
                <c:pt idx="1">
                  <c:v>7</c:v>
                </c:pt>
                <c:pt idx="2">
                  <c:v>17</c:v>
                </c:pt>
                <c:pt idx="3">
                  <c:v>112</c:v>
                </c:pt>
                <c:pt idx="4">
                  <c:v>92</c:v>
                </c:pt>
                <c:pt idx="5">
                  <c:v>16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78-46A6-97CF-615357216A4F}"/>
            </c:ext>
          </c:extLst>
        </c:ser>
        <c:ser>
          <c:idx val="6"/>
          <c:order val="6"/>
          <c:tx>
            <c:strRef>
              <c:f>'(0-24) Speed Summary'!$A$32</c:f>
              <c:strCache>
                <c:ptCount val="1"/>
                <c:pt idx="0">
                  <c:v>Tue 12 Nov 2024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'(0-24) Speed Summary'!$F$25:$Q$25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Summary'!$F$32:$Q$32</c:f>
              <c:numCache>
                <c:formatCode>General</c:formatCode>
                <c:ptCount val="12"/>
                <c:pt idx="0">
                  <c:v>2</c:v>
                </c:pt>
                <c:pt idx="1">
                  <c:v>9</c:v>
                </c:pt>
                <c:pt idx="2">
                  <c:v>31</c:v>
                </c:pt>
                <c:pt idx="3">
                  <c:v>131</c:v>
                </c:pt>
                <c:pt idx="4">
                  <c:v>108</c:v>
                </c:pt>
                <c:pt idx="5">
                  <c:v>10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878-46A6-97CF-615357216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718776"/>
        <c:axId val="344723040"/>
      </c:lineChart>
      <c:catAx>
        <c:axId val="344718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723040"/>
        <c:crosses val="autoZero"/>
        <c:auto val="1"/>
        <c:lblAlgn val="ctr"/>
        <c:lblOffset val="100"/>
        <c:noMultiLvlLbl val="0"/>
      </c:catAx>
      <c:valAx>
        <c:axId val="34472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718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'(0-24) Speed Summary'!$B$40</c:f>
          <c:strCache>
            <c:ptCount val="1"/>
            <c:pt idx="0">
              <c:v>Total Flow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'(0-24) Speed Summary'!$A$44</c:f>
              <c:strCache>
                <c:ptCount val="1"/>
                <c:pt idx="0">
                  <c:v>Wed 6 Nov 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'(0-24) Speed Summary'!$F$43:$Q$43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Summary'!$F$44:$Q$44</c:f>
              <c:numCache>
                <c:formatCode>General</c:formatCode>
                <c:ptCount val="12"/>
                <c:pt idx="0">
                  <c:v>3</c:v>
                </c:pt>
                <c:pt idx="1">
                  <c:v>19</c:v>
                </c:pt>
                <c:pt idx="2">
                  <c:v>39</c:v>
                </c:pt>
                <c:pt idx="3">
                  <c:v>166</c:v>
                </c:pt>
                <c:pt idx="4">
                  <c:v>179</c:v>
                </c:pt>
                <c:pt idx="5">
                  <c:v>117</c:v>
                </c:pt>
                <c:pt idx="6">
                  <c:v>28</c:v>
                </c:pt>
                <c:pt idx="7">
                  <c:v>4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F2-4F0A-B140-F4E1F458CB64}"/>
            </c:ext>
          </c:extLst>
        </c:ser>
        <c:ser>
          <c:idx val="1"/>
          <c:order val="1"/>
          <c:tx>
            <c:strRef>
              <c:f>'(0-24) Speed Summary'!$A$45</c:f>
              <c:strCache>
                <c:ptCount val="1"/>
                <c:pt idx="0">
                  <c:v>Thu 7 Nov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'(0-24) Speed Summary'!$F$43:$Q$43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Summary'!$F$45:$Q$45</c:f>
              <c:numCache>
                <c:formatCode>General</c:formatCode>
                <c:ptCount val="12"/>
                <c:pt idx="0">
                  <c:v>6</c:v>
                </c:pt>
                <c:pt idx="1">
                  <c:v>22</c:v>
                </c:pt>
                <c:pt idx="2">
                  <c:v>58</c:v>
                </c:pt>
                <c:pt idx="3">
                  <c:v>186</c:v>
                </c:pt>
                <c:pt idx="4">
                  <c:v>189</c:v>
                </c:pt>
                <c:pt idx="5">
                  <c:v>98</c:v>
                </c:pt>
                <c:pt idx="6">
                  <c:v>16</c:v>
                </c:pt>
                <c:pt idx="7">
                  <c:v>11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F2-4F0A-B140-F4E1F458CB64}"/>
            </c:ext>
          </c:extLst>
        </c:ser>
        <c:ser>
          <c:idx val="2"/>
          <c:order val="2"/>
          <c:tx>
            <c:strRef>
              <c:f>'(0-24) Speed Summary'!$A$46</c:f>
              <c:strCache>
                <c:ptCount val="1"/>
                <c:pt idx="0">
                  <c:v>Fri 8 Nov 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'(0-24) Speed Summary'!$F$43:$Q$43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Summary'!$F$46:$Q$46</c:f>
              <c:numCache>
                <c:formatCode>General</c:formatCode>
                <c:ptCount val="12"/>
                <c:pt idx="0">
                  <c:v>7</c:v>
                </c:pt>
                <c:pt idx="1">
                  <c:v>20</c:v>
                </c:pt>
                <c:pt idx="2">
                  <c:v>43</c:v>
                </c:pt>
                <c:pt idx="3">
                  <c:v>210</c:v>
                </c:pt>
                <c:pt idx="4">
                  <c:v>208</c:v>
                </c:pt>
                <c:pt idx="5">
                  <c:v>114</c:v>
                </c:pt>
                <c:pt idx="6">
                  <c:v>27</c:v>
                </c:pt>
                <c:pt idx="7">
                  <c:v>9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F2-4F0A-B140-F4E1F458CB64}"/>
            </c:ext>
          </c:extLst>
        </c:ser>
        <c:ser>
          <c:idx val="3"/>
          <c:order val="3"/>
          <c:tx>
            <c:strRef>
              <c:f>'(0-24) Speed Summary'!$A$47</c:f>
              <c:strCache>
                <c:ptCount val="1"/>
                <c:pt idx="0">
                  <c:v>Sat 9 Nov 2024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'(0-24) Speed Summary'!$F$43:$Q$43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Summary'!$F$47:$Q$47</c:f>
              <c:numCache>
                <c:formatCode>General</c:formatCode>
                <c:ptCount val="12"/>
                <c:pt idx="0">
                  <c:v>4</c:v>
                </c:pt>
                <c:pt idx="1">
                  <c:v>18</c:v>
                </c:pt>
                <c:pt idx="2">
                  <c:v>35</c:v>
                </c:pt>
                <c:pt idx="3">
                  <c:v>151</c:v>
                </c:pt>
                <c:pt idx="4">
                  <c:v>168</c:v>
                </c:pt>
                <c:pt idx="5">
                  <c:v>83</c:v>
                </c:pt>
                <c:pt idx="6">
                  <c:v>25</c:v>
                </c:pt>
                <c:pt idx="7">
                  <c:v>10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F2-4F0A-B140-F4E1F458CB64}"/>
            </c:ext>
          </c:extLst>
        </c:ser>
        <c:ser>
          <c:idx val="4"/>
          <c:order val="4"/>
          <c:tx>
            <c:strRef>
              <c:f>'(0-24) Speed Summary'!$A$48</c:f>
              <c:strCache>
                <c:ptCount val="1"/>
                <c:pt idx="0">
                  <c:v>Sun 10 Nov 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'(0-24) Speed Summary'!$F$43:$Q$43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Summary'!$F$48:$Q$48</c:f>
              <c:numCache>
                <c:formatCode>General</c:formatCode>
                <c:ptCount val="12"/>
                <c:pt idx="0">
                  <c:v>2</c:v>
                </c:pt>
                <c:pt idx="1">
                  <c:v>18</c:v>
                </c:pt>
                <c:pt idx="2">
                  <c:v>36</c:v>
                </c:pt>
                <c:pt idx="3">
                  <c:v>133</c:v>
                </c:pt>
                <c:pt idx="4">
                  <c:v>156</c:v>
                </c:pt>
                <c:pt idx="5">
                  <c:v>68</c:v>
                </c:pt>
                <c:pt idx="6">
                  <c:v>20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5F2-4F0A-B140-F4E1F458CB64}"/>
            </c:ext>
          </c:extLst>
        </c:ser>
        <c:ser>
          <c:idx val="5"/>
          <c:order val="5"/>
          <c:tx>
            <c:strRef>
              <c:f>'(0-24) Speed Summary'!$A$49</c:f>
              <c:strCache>
                <c:ptCount val="1"/>
                <c:pt idx="0">
                  <c:v>Mon 11 Nov 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'(0-24) Speed Summary'!$F$43:$Q$43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Summary'!$F$49:$Q$49</c:f>
              <c:numCache>
                <c:formatCode>General</c:formatCode>
                <c:ptCount val="12"/>
                <c:pt idx="0">
                  <c:v>3</c:v>
                </c:pt>
                <c:pt idx="1">
                  <c:v>16</c:v>
                </c:pt>
                <c:pt idx="2">
                  <c:v>29</c:v>
                </c:pt>
                <c:pt idx="3">
                  <c:v>159</c:v>
                </c:pt>
                <c:pt idx="4">
                  <c:v>195</c:v>
                </c:pt>
                <c:pt idx="5">
                  <c:v>111</c:v>
                </c:pt>
                <c:pt idx="6">
                  <c:v>27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F2-4F0A-B140-F4E1F458CB64}"/>
            </c:ext>
          </c:extLst>
        </c:ser>
        <c:ser>
          <c:idx val="6"/>
          <c:order val="6"/>
          <c:tx>
            <c:strRef>
              <c:f>'(0-24) Speed Summary'!$A$50</c:f>
              <c:strCache>
                <c:ptCount val="1"/>
                <c:pt idx="0">
                  <c:v>Tue 12 Nov 2024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'(0-24) Speed Summary'!$F$43:$Q$43</c:f>
              <c:strCache>
                <c:ptCount val="12"/>
                <c:pt idx="0">
                  <c:v>Bin 1              &lt;10mph</c:v>
                </c:pt>
                <c:pt idx="1">
                  <c:v>Bin 2                10&lt;15</c:v>
                </c:pt>
                <c:pt idx="2">
                  <c:v>Bin 3                15&lt;20</c:v>
                </c:pt>
                <c:pt idx="3">
                  <c:v>Bin 4                20&lt;25</c:v>
                </c:pt>
                <c:pt idx="4">
                  <c:v>Bin 5                25&lt;30</c:v>
                </c:pt>
                <c:pt idx="5">
                  <c:v>Bin 6                30&lt;35</c:v>
                </c:pt>
                <c:pt idx="6">
                  <c:v>Bin 7                35&lt;40</c:v>
                </c:pt>
                <c:pt idx="7">
                  <c:v>Bin 8                40&lt;45</c:v>
                </c:pt>
                <c:pt idx="8">
                  <c:v>Bin 9                45&lt;50</c:v>
                </c:pt>
                <c:pt idx="9">
                  <c:v>Bin 10                50&lt;55</c:v>
                </c:pt>
                <c:pt idx="10">
                  <c:v>Bin 11                55&lt;60</c:v>
                </c:pt>
                <c:pt idx="11">
                  <c:v>Bin 12              &gt;=60</c:v>
                </c:pt>
              </c:strCache>
            </c:strRef>
          </c:cat>
          <c:val>
            <c:numRef>
              <c:f>'(0-24) Speed Summary'!$F$50:$Q$50</c:f>
              <c:numCache>
                <c:formatCode>General</c:formatCode>
                <c:ptCount val="12"/>
                <c:pt idx="0">
                  <c:v>4</c:v>
                </c:pt>
                <c:pt idx="1">
                  <c:v>16</c:v>
                </c:pt>
                <c:pt idx="2">
                  <c:v>44</c:v>
                </c:pt>
                <c:pt idx="3">
                  <c:v>180</c:v>
                </c:pt>
                <c:pt idx="4">
                  <c:v>215</c:v>
                </c:pt>
                <c:pt idx="5">
                  <c:v>97</c:v>
                </c:pt>
                <c:pt idx="6">
                  <c:v>23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5F2-4F0A-B140-F4E1F458C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718776"/>
        <c:axId val="344723040"/>
      </c:lineChart>
      <c:catAx>
        <c:axId val="344718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723040"/>
        <c:crosses val="autoZero"/>
        <c:auto val="1"/>
        <c:lblAlgn val="ctr"/>
        <c:lblOffset val="100"/>
        <c:noMultiLvlLbl val="0"/>
      </c:catAx>
      <c:valAx>
        <c:axId val="34472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4718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581025</xdr:colOff>
      <xdr:row>0</xdr:row>
      <xdr:rowOff>0</xdr:rowOff>
    </xdr:from>
    <xdr:to>
      <xdr:col>32</xdr:col>
      <xdr:colOff>36513</xdr:colOff>
      <xdr:row>5</xdr:row>
      <xdr:rowOff>42266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7AF80A-CB47-4762-A506-4A699CEA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28125" y="0"/>
          <a:ext cx="2452688" cy="1159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180975</xdr:rowOff>
    </xdr:from>
    <xdr:to>
      <xdr:col>6</xdr:col>
      <xdr:colOff>9525</xdr:colOff>
      <xdr:row>41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60EED1-3396-49AB-9891-BB6C56D71F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28</xdr:row>
      <xdr:rowOff>0</xdr:rowOff>
    </xdr:from>
    <xdr:to>
      <xdr:col>13</xdr:col>
      <xdr:colOff>9525</xdr:colOff>
      <xdr:row>41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D6F28E-2553-4480-8D11-FA51BD955C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28</xdr:row>
      <xdr:rowOff>0</xdr:rowOff>
    </xdr:from>
    <xdr:to>
      <xdr:col>20</xdr:col>
      <xdr:colOff>9525</xdr:colOff>
      <xdr:row>41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0DD463-39D3-4347-A005-EC87915FD6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600075</xdr:colOff>
      <xdr:row>4</xdr:row>
      <xdr:rowOff>166687</xdr:rowOff>
    </xdr:from>
    <xdr:to>
      <xdr:col>30</xdr:col>
      <xdr:colOff>9525</xdr:colOff>
      <xdr:row>16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610534-06F1-4426-8253-D346FDB755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23</xdr:row>
      <xdr:rowOff>0</xdr:rowOff>
    </xdr:from>
    <xdr:to>
      <xdr:col>30</xdr:col>
      <xdr:colOff>19050</xdr:colOff>
      <xdr:row>34</xdr:row>
      <xdr:rowOff>33338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F6D8843-5D71-4D33-8547-6722706BB3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0</xdr:colOff>
      <xdr:row>41</xdr:row>
      <xdr:rowOff>0</xdr:rowOff>
    </xdr:from>
    <xdr:to>
      <xdr:col>30</xdr:col>
      <xdr:colOff>19050</xdr:colOff>
      <xdr:row>52</xdr:row>
      <xdr:rowOff>33338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5861063-3EF7-430D-8408-0A1E9A2BB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y%20Documents\WIP\1.%20Paul%20Castle%20Associates%20Template.xlsm" TargetMode="External"/><Relationship Id="rId1" Type="http://schemas.openxmlformats.org/officeDocument/2006/relationships/externalLinkPath" Target="1.%20Paul%20Castle%20Associates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low Summary"/>
      <sheetName val="Class Summary"/>
      <sheetName val="(0-24) Speed Summary"/>
      <sheetName val="(10-12) Speed Summary"/>
      <sheetName val="(14-16) Speed Summary"/>
      <sheetName val="Class 06 11 2024"/>
      <sheetName val="Class 07 11 2024"/>
      <sheetName val="Class 08 11 2024"/>
      <sheetName val="Class 09 11 2024"/>
      <sheetName val="Class 10 11 2024"/>
      <sheetName val="Class 11 11 2024"/>
      <sheetName val="Class 12 11 2024"/>
      <sheetName val="Speed 06 11 2024"/>
      <sheetName val="Speed 07 11 2024"/>
      <sheetName val="Speed 08 11 2024"/>
      <sheetName val="Speed 09 11 2024"/>
      <sheetName val="Speed 10 11 2024"/>
      <sheetName val="Speed 11 11 2024"/>
      <sheetName val="Speed 12 11 2024"/>
    </sheetNames>
    <sheetDataSet>
      <sheetData sheetId="0" refreshError="1"/>
      <sheetData sheetId="1">
        <row r="4">
          <cell r="B4" t="str">
            <v>Southbound</v>
          </cell>
          <cell r="I4" t="str">
            <v>Northbound</v>
          </cell>
          <cell r="P4" t="str">
            <v>Total Flow</v>
          </cell>
        </row>
        <row r="17">
          <cell r="C17" t="str">
            <v>LIGHT</v>
          </cell>
          <cell r="D17" t="str">
            <v>OGV1</v>
          </cell>
          <cell r="E17" t="str">
            <v>OGV2</v>
          </cell>
          <cell r="F17" t="str">
            <v>BUS</v>
          </cell>
          <cell r="J17" t="str">
            <v>LIGHT</v>
          </cell>
          <cell r="K17" t="str">
            <v>OGV1</v>
          </cell>
          <cell r="L17" t="str">
            <v>OGV2</v>
          </cell>
          <cell r="M17" t="str">
            <v>BUS</v>
          </cell>
          <cell r="Q17" t="str">
            <v>LIGHT</v>
          </cell>
          <cell r="R17" t="str">
            <v>OGV1</v>
          </cell>
          <cell r="S17" t="str">
            <v>OGV2</v>
          </cell>
          <cell r="T17" t="str">
            <v>BUS</v>
          </cell>
        </row>
        <row r="26">
          <cell r="C26">
            <v>0.72601384767556887</v>
          </cell>
          <cell r="D26">
            <v>0.26557863501483681</v>
          </cell>
          <cell r="E26">
            <v>0</v>
          </cell>
          <cell r="F26">
            <v>8.4075173095944609E-3</v>
          </cell>
          <cell r="J26">
            <v>0.94931880108991817</v>
          </cell>
          <cell r="K26">
            <v>4.9046321525885554E-2</v>
          </cell>
          <cell r="L26">
            <v>1.08991825613079E-3</v>
          </cell>
          <cell r="M26">
            <v>5.4495912806539501E-4</v>
          </cell>
          <cell r="Q26">
            <v>0.83225304640912623</v>
          </cell>
          <cell r="R26">
            <v>0.1625615763546798</v>
          </cell>
          <cell r="S26">
            <v>5.1853772361939326E-4</v>
          </cell>
          <cell r="T26">
            <v>4.66683951257454E-3</v>
          </cell>
        </row>
      </sheetData>
      <sheetData sheetId="2">
        <row r="4">
          <cell r="B4" t="str">
            <v>Southbound</v>
          </cell>
        </row>
        <row r="7">
          <cell r="F7" t="str">
            <v>Bin 1              &lt;10mph</v>
          </cell>
          <cell r="G7" t="str">
            <v>Bin 2                10&lt;15</v>
          </cell>
          <cell r="H7" t="str">
            <v>Bin 3                15&lt;20</v>
          </cell>
          <cell r="I7" t="str">
            <v>Bin 4                20&lt;25</v>
          </cell>
          <cell r="J7" t="str">
            <v>Bin 5                25&lt;30</v>
          </cell>
          <cell r="K7" t="str">
            <v>Bin 6                30&lt;35</v>
          </cell>
          <cell r="L7" t="str">
            <v>Bin 7                35&lt;40</v>
          </cell>
          <cell r="M7" t="str">
            <v>Bin 8                40&lt;45</v>
          </cell>
          <cell r="N7" t="str">
            <v>Bin 9                45&lt;50</v>
          </cell>
          <cell r="O7" t="str">
            <v>Bin 10                50&lt;55</v>
          </cell>
          <cell r="P7" t="str">
            <v>Bin 11                55&lt;60</v>
          </cell>
          <cell r="Q7" t="str">
            <v>Bin 12              &gt;=60</v>
          </cell>
        </row>
        <row r="8">
          <cell r="A8">
            <v>45602</v>
          </cell>
          <cell r="F8">
            <v>2</v>
          </cell>
          <cell r="G8">
            <v>7</v>
          </cell>
          <cell r="H8">
            <v>14</v>
          </cell>
          <cell r="I8">
            <v>47</v>
          </cell>
          <cell r="J8">
            <v>94</v>
          </cell>
          <cell r="K8">
            <v>94</v>
          </cell>
          <cell r="L8">
            <v>24</v>
          </cell>
          <cell r="M8">
            <v>3</v>
          </cell>
          <cell r="N8">
            <v>3</v>
          </cell>
          <cell r="O8">
            <v>0</v>
          </cell>
          <cell r="P8">
            <v>1</v>
          </cell>
          <cell r="Q8">
            <v>1</v>
          </cell>
        </row>
        <row r="9">
          <cell r="A9">
            <v>45603</v>
          </cell>
          <cell r="F9">
            <v>1</v>
          </cell>
          <cell r="G9">
            <v>13</v>
          </cell>
          <cell r="H9">
            <v>18</v>
          </cell>
          <cell r="I9">
            <v>58</v>
          </cell>
          <cell r="J9">
            <v>112</v>
          </cell>
          <cell r="K9">
            <v>81</v>
          </cell>
          <cell r="L9">
            <v>13</v>
          </cell>
          <cell r="M9">
            <v>11</v>
          </cell>
          <cell r="N9">
            <v>3</v>
          </cell>
          <cell r="O9">
            <v>1</v>
          </cell>
          <cell r="P9">
            <v>0</v>
          </cell>
          <cell r="Q9">
            <v>0</v>
          </cell>
        </row>
        <row r="10">
          <cell r="A10">
            <v>45604</v>
          </cell>
          <cell r="F10">
            <v>2</v>
          </cell>
          <cell r="G10">
            <v>13</v>
          </cell>
          <cell r="H10">
            <v>13</v>
          </cell>
          <cell r="I10">
            <v>65</v>
          </cell>
          <cell r="J10">
            <v>128</v>
          </cell>
          <cell r="K10">
            <v>100</v>
          </cell>
          <cell r="L10">
            <v>23</v>
          </cell>
          <cell r="M10">
            <v>9</v>
          </cell>
          <cell r="N10">
            <v>1</v>
          </cell>
          <cell r="O10">
            <v>0</v>
          </cell>
          <cell r="P10">
            <v>1</v>
          </cell>
          <cell r="Q10">
            <v>0</v>
          </cell>
        </row>
        <row r="11">
          <cell r="A11">
            <v>45605</v>
          </cell>
          <cell r="F11">
            <v>0</v>
          </cell>
          <cell r="G11">
            <v>9</v>
          </cell>
          <cell r="H11">
            <v>15</v>
          </cell>
          <cell r="I11">
            <v>44</v>
          </cell>
          <cell r="J11">
            <v>85</v>
          </cell>
          <cell r="K11">
            <v>68</v>
          </cell>
          <cell r="L11">
            <v>24</v>
          </cell>
          <cell r="M11">
            <v>9</v>
          </cell>
          <cell r="N11">
            <v>1</v>
          </cell>
          <cell r="O11">
            <v>0</v>
          </cell>
          <cell r="P11">
            <v>2</v>
          </cell>
          <cell r="Q11">
            <v>0</v>
          </cell>
        </row>
        <row r="12">
          <cell r="A12">
            <v>45606</v>
          </cell>
          <cell r="F12">
            <v>0</v>
          </cell>
          <cell r="G12">
            <v>12</v>
          </cell>
          <cell r="H12">
            <v>10</v>
          </cell>
          <cell r="I12">
            <v>37</v>
          </cell>
          <cell r="J12">
            <v>83</v>
          </cell>
          <cell r="K12">
            <v>53</v>
          </cell>
          <cell r="L12">
            <v>19</v>
          </cell>
          <cell r="M12">
            <v>1</v>
          </cell>
          <cell r="N12">
            <v>0</v>
          </cell>
          <cell r="O12">
            <v>2</v>
          </cell>
          <cell r="P12">
            <v>1</v>
          </cell>
          <cell r="Q12">
            <v>0</v>
          </cell>
        </row>
        <row r="13">
          <cell r="A13">
            <v>45607</v>
          </cell>
          <cell r="F13">
            <v>1</v>
          </cell>
          <cell r="G13">
            <v>9</v>
          </cell>
          <cell r="H13">
            <v>12</v>
          </cell>
          <cell r="I13">
            <v>47</v>
          </cell>
          <cell r="J13">
            <v>103</v>
          </cell>
          <cell r="K13">
            <v>95</v>
          </cell>
          <cell r="L13">
            <v>26</v>
          </cell>
          <cell r="M13">
            <v>4</v>
          </cell>
          <cell r="N13">
            <v>1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45608</v>
          </cell>
          <cell r="F14">
            <v>2</v>
          </cell>
          <cell r="G14">
            <v>7</v>
          </cell>
          <cell r="H14">
            <v>13</v>
          </cell>
          <cell r="I14">
            <v>49</v>
          </cell>
          <cell r="J14">
            <v>107</v>
          </cell>
          <cell r="K14">
            <v>87</v>
          </cell>
          <cell r="L14">
            <v>19</v>
          </cell>
          <cell r="M14">
            <v>4</v>
          </cell>
          <cell r="N14">
            <v>3</v>
          </cell>
          <cell r="O14">
            <v>2</v>
          </cell>
          <cell r="P14">
            <v>0</v>
          </cell>
          <cell r="Q14">
            <v>0</v>
          </cell>
        </row>
        <row r="22">
          <cell r="B22" t="str">
            <v>Northbound</v>
          </cell>
        </row>
        <row r="25">
          <cell r="F25" t="str">
            <v>Bin 1              &lt;10mph</v>
          </cell>
          <cell r="G25" t="str">
            <v>Bin 2                10&lt;15</v>
          </cell>
          <cell r="H25" t="str">
            <v>Bin 3                15&lt;20</v>
          </cell>
          <cell r="I25" t="str">
            <v>Bin 4                20&lt;25</v>
          </cell>
          <cell r="J25" t="str">
            <v>Bin 5                25&lt;30</v>
          </cell>
          <cell r="K25" t="str">
            <v>Bin 6                30&lt;35</v>
          </cell>
          <cell r="L25" t="str">
            <v>Bin 7                35&lt;40</v>
          </cell>
          <cell r="M25" t="str">
            <v>Bin 8                40&lt;45</v>
          </cell>
          <cell r="N25" t="str">
            <v>Bin 9                45&lt;50</v>
          </cell>
          <cell r="O25" t="str">
            <v>Bin 10                50&lt;55</v>
          </cell>
          <cell r="P25" t="str">
            <v>Bin 11                55&lt;60</v>
          </cell>
          <cell r="Q25" t="str">
            <v>Bin 12              &gt;=60</v>
          </cell>
        </row>
        <row r="26">
          <cell r="A26">
            <v>45602</v>
          </cell>
          <cell r="F26">
            <v>1</v>
          </cell>
          <cell r="G26">
            <v>12</v>
          </cell>
          <cell r="H26">
            <v>25</v>
          </cell>
          <cell r="I26">
            <v>119</v>
          </cell>
          <cell r="J26">
            <v>85</v>
          </cell>
          <cell r="K26">
            <v>23</v>
          </cell>
          <cell r="L26">
            <v>4</v>
          </cell>
          <cell r="M26">
            <v>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45603</v>
          </cell>
          <cell r="F27">
            <v>5</v>
          </cell>
          <cell r="G27">
            <v>9</v>
          </cell>
          <cell r="H27">
            <v>40</v>
          </cell>
          <cell r="I27">
            <v>128</v>
          </cell>
          <cell r="J27">
            <v>77</v>
          </cell>
          <cell r="K27">
            <v>17</v>
          </cell>
          <cell r="L27">
            <v>3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45604</v>
          </cell>
          <cell r="F28">
            <v>5</v>
          </cell>
          <cell r="G28">
            <v>7</v>
          </cell>
          <cell r="H28">
            <v>30</v>
          </cell>
          <cell r="I28">
            <v>145</v>
          </cell>
          <cell r="J28">
            <v>80</v>
          </cell>
          <cell r="K28">
            <v>14</v>
          </cell>
          <cell r="L28">
            <v>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45605</v>
          </cell>
          <cell r="F29">
            <v>4</v>
          </cell>
          <cell r="G29">
            <v>9</v>
          </cell>
          <cell r="H29">
            <v>20</v>
          </cell>
          <cell r="I29">
            <v>107</v>
          </cell>
          <cell r="J29">
            <v>83</v>
          </cell>
          <cell r="K29">
            <v>15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45606</v>
          </cell>
          <cell r="F30">
            <v>2</v>
          </cell>
          <cell r="G30">
            <v>6</v>
          </cell>
          <cell r="H30">
            <v>26</v>
          </cell>
          <cell r="I30">
            <v>96</v>
          </cell>
          <cell r="J30">
            <v>73</v>
          </cell>
          <cell r="K30">
            <v>15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A31">
            <v>45607</v>
          </cell>
          <cell r="F31">
            <v>2</v>
          </cell>
          <cell r="G31">
            <v>7</v>
          </cell>
          <cell r="H31">
            <v>17</v>
          </cell>
          <cell r="I31">
            <v>112</v>
          </cell>
          <cell r="J31">
            <v>92</v>
          </cell>
          <cell r="K31">
            <v>16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45608</v>
          </cell>
          <cell r="F32">
            <v>2</v>
          </cell>
          <cell r="G32">
            <v>9</v>
          </cell>
          <cell r="H32">
            <v>31</v>
          </cell>
          <cell r="I32">
            <v>131</v>
          </cell>
          <cell r="J32">
            <v>108</v>
          </cell>
          <cell r="K32">
            <v>10</v>
          </cell>
          <cell r="L32">
            <v>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40">
          <cell r="B40" t="str">
            <v>Total Flow</v>
          </cell>
        </row>
        <row r="43">
          <cell r="F43" t="str">
            <v>Bin 1              &lt;10mph</v>
          </cell>
          <cell r="G43" t="str">
            <v>Bin 2                10&lt;15</v>
          </cell>
          <cell r="H43" t="str">
            <v>Bin 3                15&lt;20</v>
          </cell>
          <cell r="I43" t="str">
            <v>Bin 4                20&lt;25</v>
          </cell>
          <cell r="J43" t="str">
            <v>Bin 5                25&lt;30</v>
          </cell>
          <cell r="K43" t="str">
            <v>Bin 6                30&lt;35</v>
          </cell>
          <cell r="L43" t="str">
            <v>Bin 7                35&lt;40</v>
          </cell>
          <cell r="M43" t="str">
            <v>Bin 8                40&lt;45</v>
          </cell>
          <cell r="N43" t="str">
            <v>Bin 9                45&lt;50</v>
          </cell>
          <cell r="O43" t="str">
            <v>Bin 10                50&lt;55</v>
          </cell>
          <cell r="P43" t="str">
            <v>Bin 11                55&lt;60</v>
          </cell>
          <cell r="Q43" t="str">
            <v>Bin 12              &gt;=60</v>
          </cell>
        </row>
        <row r="44">
          <cell r="A44">
            <v>45602</v>
          </cell>
          <cell r="F44">
            <v>3</v>
          </cell>
          <cell r="G44">
            <v>19</v>
          </cell>
          <cell r="H44">
            <v>39</v>
          </cell>
          <cell r="I44">
            <v>166</v>
          </cell>
          <cell r="J44">
            <v>179</v>
          </cell>
          <cell r="K44">
            <v>117</v>
          </cell>
          <cell r="L44">
            <v>28</v>
          </cell>
          <cell r="M44">
            <v>4</v>
          </cell>
          <cell r="N44">
            <v>3</v>
          </cell>
          <cell r="O44">
            <v>0</v>
          </cell>
          <cell r="P44">
            <v>1</v>
          </cell>
          <cell r="Q44">
            <v>1</v>
          </cell>
        </row>
        <row r="45">
          <cell r="A45">
            <v>45603</v>
          </cell>
          <cell r="F45">
            <v>6</v>
          </cell>
          <cell r="G45">
            <v>22</v>
          </cell>
          <cell r="H45">
            <v>58</v>
          </cell>
          <cell r="I45">
            <v>186</v>
          </cell>
          <cell r="J45">
            <v>189</v>
          </cell>
          <cell r="K45">
            <v>98</v>
          </cell>
          <cell r="L45">
            <v>16</v>
          </cell>
          <cell r="M45">
            <v>11</v>
          </cell>
          <cell r="N45">
            <v>3</v>
          </cell>
          <cell r="O45">
            <v>1</v>
          </cell>
          <cell r="P45">
            <v>0</v>
          </cell>
          <cell r="Q45">
            <v>0</v>
          </cell>
        </row>
        <row r="46">
          <cell r="A46">
            <v>45604</v>
          </cell>
          <cell r="F46">
            <v>7</v>
          </cell>
          <cell r="G46">
            <v>20</v>
          </cell>
          <cell r="H46">
            <v>43</v>
          </cell>
          <cell r="I46">
            <v>210</v>
          </cell>
          <cell r="J46">
            <v>208</v>
          </cell>
          <cell r="K46">
            <v>114</v>
          </cell>
          <cell r="L46">
            <v>27</v>
          </cell>
          <cell r="M46">
            <v>9</v>
          </cell>
          <cell r="N46">
            <v>1</v>
          </cell>
          <cell r="O46">
            <v>0</v>
          </cell>
          <cell r="P46">
            <v>1</v>
          </cell>
          <cell r="Q46">
            <v>0</v>
          </cell>
        </row>
        <row r="47">
          <cell r="A47">
            <v>45605</v>
          </cell>
          <cell r="F47">
            <v>4</v>
          </cell>
          <cell r="G47">
            <v>18</v>
          </cell>
          <cell r="H47">
            <v>35</v>
          </cell>
          <cell r="I47">
            <v>151</v>
          </cell>
          <cell r="J47">
            <v>168</v>
          </cell>
          <cell r="K47">
            <v>83</v>
          </cell>
          <cell r="L47">
            <v>25</v>
          </cell>
          <cell r="M47">
            <v>10</v>
          </cell>
          <cell r="N47">
            <v>1</v>
          </cell>
          <cell r="O47">
            <v>0</v>
          </cell>
          <cell r="P47">
            <v>2</v>
          </cell>
          <cell r="Q47">
            <v>0</v>
          </cell>
        </row>
        <row r="48">
          <cell r="A48">
            <v>45606</v>
          </cell>
          <cell r="F48">
            <v>2</v>
          </cell>
          <cell r="G48">
            <v>18</v>
          </cell>
          <cell r="H48">
            <v>36</v>
          </cell>
          <cell r="I48">
            <v>133</v>
          </cell>
          <cell r="J48">
            <v>156</v>
          </cell>
          <cell r="K48">
            <v>68</v>
          </cell>
          <cell r="L48">
            <v>20</v>
          </cell>
          <cell r="M48">
            <v>1</v>
          </cell>
          <cell r="N48">
            <v>0</v>
          </cell>
          <cell r="O48">
            <v>2</v>
          </cell>
          <cell r="P48">
            <v>1</v>
          </cell>
          <cell r="Q48">
            <v>0</v>
          </cell>
        </row>
        <row r="49">
          <cell r="A49">
            <v>45607</v>
          </cell>
          <cell r="F49">
            <v>3</v>
          </cell>
          <cell r="G49">
            <v>16</v>
          </cell>
          <cell r="H49">
            <v>29</v>
          </cell>
          <cell r="I49">
            <v>159</v>
          </cell>
          <cell r="J49">
            <v>195</v>
          </cell>
          <cell r="K49">
            <v>111</v>
          </cell>
          <cell r="L49">
            <v>27</v>
          </cell>
          <cell r="M49">
            <v>4</v>
          </cell>
          <cell r="N49">
            <v>1</v>
          </cell>
          <cell r="O49">
            <v>0</v>
          </cell>
          <cell r="P49">
            <v>0</v>
          </cell>
          <cell r="Q49">
            <v>0</v>
          </cell>
        </row>
        <row r="50">
          <cell r="A50">
            <v>45608</v>
          </cell>
          <cell r="F50">
            <v>4</v>
          </cell>
          <cell r="G50">
            <v>16</v>
          </cell>
          <cell r="H50">
            <v>44</v>
          </cell>
          <cell r="I50">
            <v>180</v>
          </cell>
          <cell r="J50">
            <v>215</v>
          </cell>
          <cell r="K50">
            <v>97</v>
          </cell>
          <cell r="L50">
            <v>23</v>
          </cell>
          <cell r="M50">
            <v>4</v>
          </cell>
          <cell r="N50">
            <v>3</v>
          </cell>
          <cell r="O50">
            <v>2</v>
          </cell>
          <cell r="P50">
            <v>0</v>
          </cell>
          <cell r="Q50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FF03-E931-4B85-B0F9-551EE4D1B771}">
  <sheetPr codeName="Sheet2"/>
  <dimension ref="A1:AF45"/>
  <sheetViews>
    <sheetView tabSelected="1" zoomScaleNormal="100" workbookViewId="0"/>
  </sheetViews>
  <sheetFormatPr defaultRowHeight="14.5" x14ac:dyDescent="0.35"/>
  <cols>
    <col min="1" max="1" width="10" customWidth="1"/>
    <col min="2" max="8" width="12.7265625" customWidth="1"/>
    <col min="9" max="10" width="5.7265625" customWidth="1"/>
    <col min="11" max="11" width="4.7265625" customWidth="1"/>
    <col min="12" max="12" width="10" customWidth="1"/>
    <col min="13" max="19" width="12.7265625" customWidth="1"/>
    <col min="20" max="21" width="5.7265625" customWidth="1"/>
    <col min="22" max="22" width="4.7265625" customWidth="1"/>
    <col min="23" max="23" width="10" customWidth="1"/>
    <col min="24" max="30" width="12.7265625" customWidth="1"/>
    <col min="31" max="32" width="8.7265625" customWidth="1"/>
  </cols>
  <sheetData>
    <row r="1" spans="1:32" s="2" customFormat="1" ht="30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/>
      <c r="P1" s="3"/>
      <c r="Q1" s="3"/>
      <c r="R1" s="3"/>
      <c r="S1" s="3"/>
      <c r="T1" s="3"/>
      <c r="U1" s="3"/>
      <c r="Z1"/>
    </row>
    <row r="2" spans="1:32" x14ac:dyDescent="0.35">
      <c r="A2" s="4"/>
      <c r="B2" s="4"/>
      <c r="D2" s="4"/>
      <c r="E2" s="4"/>
      <c r="H2" s="4"/>
      <c r="I2" s="4"/>
    </row>
    <row r="3" spans="1:32" x14ac:dyDescent="0.35">
      <c r="A3" s="5"/>
    </row>
    <row r="4" spans="1:32" x14ac:dyDescent="0.35">
      <c r="A4" s="6" t="s">
        <v>1</v>
      </c>
      <c r="B4" s="4" t="s">
        <v>2</v>
      </c>
      <c r="E4" s="7"/>
      <c r="L4" s="6" t="s">
        <v>1</v>
      </c>
      <c r="M4" s="4" t="s">
        <v>3</v>
      </c>
      <c r="P4" s="7"/>
      <c r="S4" s="4"/>
      <c r="T4" s="4"/>
      <c r="W4" s="6" t="s">
        <v>1</v>
      </c>
      <c r="X4" s="4" t="s">
        <v>4</v>
      </c>
      <c r="AA4" s="7"/>
      <c r="AD4" s="4"/>
      <c r="AE4" s="4"/>
    </row>
    <row r="6" spans="1:32" s="8" customFormat="1" ht="15" thickBot="1" x14ac:dyDescent="0.4">
      <c r="B6" s="9">
        <v>45602</v>
      </c>
      <c r="C6" s="8">
        <f>B6+1</f>
        <v>45603</v>
      </c>
      <c r="D6" s="8">
        <f t="shared" ref="D6:H6" si="0">C6+1</f>
        <v>45604</v>
      </c>
      <c r="E6" s="8">
        <f t="shared" si="0"/>
        <v>45605</v>
      </c>
      <c r="F6" s="8">
        <f t="shared" si="0"/>
        <v>45606</v>
      </c>
      <c r="G6" s="8">
        <f t="shared" si="0"/>
        <v>45607</v>
      </c>
      <c r="H6" s="8">
        <f t="shared" si="0"/>
        <v>45608</v>
      </c>
      <c r="M6" s="9">
        <f t="shared" ref="M6:S6" si="1">B6</f>
        <v>45602</v>
      </c>
      <c r="N6" s="8">
        <f t="shared" si="1"/>
        <v>45603</v>
      </c>
      <c r="O6" s="8">
        <f t="shared" si="1"/>
        <v>45604</v>
      </c>
      <c r="P6" s="8">
        <f t="shared" si="1"/>
        <v>45605</v>
      </c>
      <c r="Q6" s="8">
        <f t="shared" si="1"/>
        <v>45606</v>
      </c>
      <c r="R6" s="8">
        <f t="shared" si="1"/>
        <v>45607</v>
      </c>
      <c r="S6" s="8">
        <f t="shared" si="1"/>
        <v>45608</v>
      </c>
      <c r="X6" s="9">
        <f t="shared" ref="X6:AD6" si="2">M6</f>
        <v>45602</v>
      </c>
      <c r="Y6" s="8">
        <f t="shared" si="2"/>
        <v>45603</v>
      </c>
      <c r="Z6" s="8">
        <f t="shared" si="2"/>
        <v>45604</v>
      </c>
      <c r="AA6" s="8">
        <f t="shared" si="2"/>
        <v>45605</v>
      </c>
      <c r="AB6" s="8">
        <f t="shared" si="2"/>
        <v>45606</v>
      </c>
      <c r="AC6" s="8">
        <f t="shared" si="2"/>
        <v>45607</v>
      </c>
      <c r="AD6" s="8">
        <f t="shared" si="2"/>
        <v>45608</v>
      </c>
    </row>
    <row r="7" spans="1:32" ht="35.15" customHeight="1" thickBot="1" x14ac:dyDescent="0.4">
      <c r="A7" s="10" t="s">
        <v>5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1" t="s">
        <v>11</v>
      </c>
      <c r="H7" s="11" t="s">
        <v>12</v>
      </c>
      <c r="I7" s="11" t="s">
        <v>13</v>
      </c>
      <c r="J7" s="12" t="s">
        <v>14</v>
      </c>
      <c r="L7" s="10" t="s">
        <v>5</v>
      </c>
      <c r="M7" s="11" t="s">
        <v>6</v>
      </c>
      <c r="N7" s="11" t="s">
        <v>7</v>
      </c>
      <c r="O7" s="11" t="s">
        <v>8</v>
      </c>
      <c r="P7" s="11" t="s">
        <v>9</v>
      </c>
      <c r="Q7" s="11" t="s">
        <v>10</v>
      </c>
      <c r="R7" s="11" t="s">
        <v>11</v>
      </c>
      <c r="S7" s="11" t="s">
        <v>12</v>
      </c>
      <c r="T7" s="11" t="s">
        <v>13</v>
      </c>
      <c r="U7" s="12" t="s">
        <v>14</v>
      </c>
      <c r="W7" s="10" t="s">
        <v>5</v>
      </c>
      <c r="X7" s="11" t="s">
        <v>6</v>
      </c>
      <c r="Y7" s="11" t="s">
        <v>7</v>
      </c>
      <c r="Z7" s="11" t="s">
        <v>8</v>
      </c>
      <c r="AA7" s="11" t="s">
        <v>9</v>
      </c>
      <c r="AB7" s="11" t="s">
        <v>10</v>
      </c>
      <c r="AC7" s="11" t="s">
        <v>11</v>
      </c>
      <c r="AD7" s="11" t="s">
        <v>12</v>
      </c>
      <c r="AE7" s="11" t="s">
        <v>13</v>
      </c>
      <c r="AF7" s="12" t="s">
        <v>14</v>
      </c>
    </row>
    <row r="8" spans="1:32" x14ac:dyDescent="0.35">
      <c r="A8" s="13">
        <v>0</v>
      </c>
      <c r="B8" s="14">
        <f>'Class 06 11 2024'!B8</f>
        <v>1</v>
      </c>
      <c r="C8" s="14">
        <f>'Class 07 11 2024'!B8</f>
        <v>0</v>
      </c>
      <c r="D8" s="14">
        <f>'Class 08 11 2024'!B8</f>
        <v>0</v>
      </c>
      <c r="E8" s="14">
        <f>'Class 09 11 2024'!B8</f>
        <v>2</v>
      </c>
      <c r="F8" s="14">
        <f>'Class 10 11 2024'!B8</f>
        <v>2</v>
      </c>
      <c r="G8" s="14">
        <f>'Class 11 11 2024'!B8</f>
        <v>1</v>
      </c>
      <c r="H8" s="14">
        <f>'Class 12 11 2024'!B8</f>
        <v>1</v>
      </c>
      <c r="I8" s="15">
        <f t="shared" ref="I8:I31" si="3">SUM(IF(WEEKDAY(B$6,2)&lt;6,B8,0),IF(WEEKDAY(C$6,2)&lt;6,C8,0),IF(WEEKDAY(D$6,2)&lt;6,D8,0),IF(WEEKDAY(E$6,2)&lt;6,E8,0),IF(WEEKDAY(F$6,2)&lt;6,F8,0),IF(WEEKDAY(G$6,2)&lt;6,G8,0),IF(WEEKDAY(H$6,2)&lt;6,H8,0))/5</f>
        <v>0.6</v>
      </c>
      <c r="J8" s="15">
        <f>SUM(B8:H8)/7</f>
        <v>1</v>
      </c>
      <c r="L8" s="13">
        <v>0</v>
      </c>
      <c r="M8" s="14">
        <f>'Class 06 11 2024'!I8</f>
        <v>1</v>
      </c>
      <c r="N8" s="14">
        <f>'Class 07 11 2024'!I8</f>
        <v>2</v>
      </c>
      <c r="O8" s="14">
        <f>'Class 08 11 2024'!I8</f>
        <v>2</v>
      </c>
      <c r="P8" s="14">
        <f>'Class 09 11 2024'!I8</f>
        <v>2</v>
      </c>
      <c r="Q8" s="14">
        <f>'Class 10 11 2024'!I8</f>
        <v>4</v>
      </c>
      <c r="R8" s="14">
        <f>'Class 11 11 2024'!I8</f>
        <v>1</v>
      </c>
      <c r="S8" s="14">
        <f>'Class 12 11 2024'!I8</f>
        <v>1</v>
      </c>
      <c r="T8" s="15">
        <f t="shared" ref="T8:T31" si="4">SUM(IF(WEEKDAY(M$6,2)&lt;6,M8,0),IF(WEEKDAY(N$6,2)&lt;6,N8,0),IF(WEEKDAY(O$6,2)&lt;6,O8,0),IF(WEEKDAY(P$6,2)&lt;6,P8,0),IF(WEEKDAY(Q$6,2)&lt;6,Q8,0),IF(WEEKDAY(R$6,2)&lt;6,R8,0),IF(WEEKDAY(S$6,2)&lt;6,S8,0))/5</f>
        <v>1.4</v>
      </c>
      <c r="U8" s="15">
        <f>SUM(M8:S8)/7</f>
        <v>1.8571428571428572</v>
      </c>
      <c r="W8" s="13">
        <v>0</v>
      </c>
      <c r="X8" s="14">
        <f>B8+M8</f>
        <v>2</v>
      </c>
      <c r="Y8" s="14">
        <f t="shared" ref="Y8:AD31" si="5">C8+N8</f>
        <v>2</v>
      </c>
      <c r="Z8" s="14">
        <f t="shared" si="5"/>
        <v>2</v>
      </c>
      <c r="AA8" s="14">
        <f t="shared" si="5"/>
        <v>4</v>
      </c>
      <c r="AB8" s="14">
        <f t="shared" si="5"/>
        <v>6</v>
      </c>
      <c r="AC8" s="14">
        <f t="shared" si="5"/>
        <v>2</v>
      </c>
      <c r="AD8" s="14">
        <f t="shared" si="5"/>
        <v>2</v>
      </c>
      <c r="AE8" s="15">
        <f t="shared" ref="AE8:AE31" si="6">SUM(IF(WEEKDAY(X$6,2)&lt;6,X8,0),IF(WEEKDAY(Y$6,2)&lt;6,Y8,0),IF(WEEKDAY(Z$6,2)&lt;6,Z8,0),IF(WEEKDAY(AA$6,2)&lt;6,AA8,0),IF(WEEKDAY(AB$6,2)&lt;6,AB8,0),IF(WEEKDAY(AC$6,2)&lt;6,AC8,0),IF(WEEKDAY(AD$6,2)&lt;6,AD8,0))/5</f>
        <v>2</v>
      </c>
      <c r="AF8" s="15">
        <f>SUM(X8:AD8)/7</f>
        <v>2.8571428571428572</v>
      </c>
    </row>
    <row r="9" spans="1:32" x14ac:dyDescent="0.35">
      <c r="A9" s="16">
        <v>4.1666666666666699E-2</v>
      </c>
      <c r="B9" s="14">
        <f>'Class 06 11 2024'!B9</f>
        <v>0</v>
      </c>
      <c r="C9" s="14">
        <f>'Class 07 11 2024'!B9</f>
        <v>0</v>
      </c>
      <c r="D9" s="14">
        <f>'Class 08 11 2024'!B9</f>
        <v>0</v>
      </c>
      <c r="E9" s="14">
        <f>'Class 09 11 2024'!B9</f>
        <v>0</v>
      </c>
      <c r="F9" s="14">
        <f>'Class 10 11 2024'!B9</f>
        <v>4</v>
      </c>
      <c r="G9" s="14">
        <f>'Class 11 11 2024'!B9</f>
        <v>0</v>
      </c>
      <c r="H9" s="14">
        <f>'Class 12 11 2024'!B9</f>
        <v>0</v>
      </c>
      <c r="I9" s="17">
        <f t="shared" si="3"/>
        <v>0</v>
      </c>
      <c r="J9" s="17">
        <f t="shared" ref="J9:J31" si="7">SUM(B9:H9)/7</f>
        <v>0.5714285714285714</v>
      </c>
      <c r="L9" s="16">
        <v>4.1666666666666699E-2</v>
      </c>
      <c r="M9" s="14">
        <f>'Class 06 11 2024'!I9</f>
        <v>0</v>
      </c>
      <c r="N9" s="14">
        <f>'Class 07 11 2024'!I9</f>
        <v>0</v>
      </c>
      <c r="O9" s="14">
        <f>'Class 08 11 2024'!I9</f>
        <v>1</v>
      </c>
      <c r="P9" s="14">
        <f>'Class 09 11 2024'!I9</f>
        <v>3</v>
      </c>
      <c r="Q9" s="14">
        <f>'Class 10 11 2024'!I9</f>
        <v>3</v>
      </c>
      <c r="R9" s="14">
        <f>'Class 11 11 2024'!I9</f>
        <v>0</v>
      </c>
      <c r="S9" s="14">
        <f>'Class 12 11 2024'!I9</f>
        <v>1</v>
      </c>
      <c r="T9" s="17">
        <f t="shared" si="4"/>
        <v>0.4</v>
      </c>
      <c r="U9" s="17">
        <f t="shared" ref="U9:U31" si="8">SUM(M9:S9)/7</f>
        <v>1.1428571428571428</v>
      </c>
      <c r="W9" s="16">
        <v>4.1666666666666699E-2</v>
      </c>
      <c r="X9" s="14">
        <f t="shared" ref="X9:X31" si="9">B9+M9</f>
        <v>0</v>
      </c>
      <c r="Y9" s="14">
        <f t="shared" si="5"/>
        <v>0</v>
      </c>
      <c r="Z9" s="14">
        <f t="shared" si="5"/>
        <v>1</v>
      </c>
      <c r="AA9" s="14">
        <f t="shared" si="5"/>
        <v>3</v>
      </c>
      <c r="AB9" s="14">
        <f t="shared" si="5"/>
        <v>7</v>
      </c>
      <c r="AC9" s="14">
        <f t="shared" si="5"/>
        <v>0</v>
      </c>
      <c r="AD9" s="14">
        <f t="shared" si="5"/>
        <v>1</v>
      </c>
      <c r="AE9" s="17">
        <f t="shared" si="6"/>
        <v>0.4</v>
      </c>
      <c r="AF9" s="17">
        <f t="shared" ref="AF9:AF31" si="10">SUM(X9:AD9)/7</f>
        <v>1.7142857142857142</v>
      </c>
    </row>
    <row r="10" spans="1:32" x14ac:dyDescent="0.35">
      <c r="A10" s="16">
        <v>8.3333333333333301E-2</v>
      </c>
      <c r="B10" s="14">
        <f>'Class 06 11 2024'!B10</f>
        <v>0</v>
      </c>
      <c r="C10" s="14">
        <f>'Class 07 11 2024'!B10</f>
        <v>0</v>
      </c>
      <c r="D10" s="14">
        <f>'Class 08 11 2024'!B10</f>
        <v>2</v>
      </c>
      <c r="E10" s="14">
        <f>'Class 09 11 2024'!B10</f>
        <v>0</v>
      </c>
      <c r="F10" s="14">
        <f>'Class 10 11 2024'!B10</f>
        <v>0</v>
      </c>
      <c r="G10" s="14">
        <f>'Class 11 11 2024'!B10</f>
        <v>0</v>
      </c>
      <c r="H10" s="14">
        <f>'Class 12 11 2024'!B10</f>
        <v>0</v>
      </c>
      <c r="I10" s="17">
        <f t="shared" si="3"/>
        <v>0.4</v>
      </c>
      <c r="J10" s="17">
        <f t="shared" si="7"/>
        <v>0.2857142857142857</v>
      </c>
      <c r="L10" s="16">
        <v>8.3333333333333301E-2</v>
      </c>
      <c r="M10" s="14">
        <f>'Class 06 11 2024'!I10</f>
        <v>0</v>
      </c>
      <c r="N10" s="14">
        <f>'Class 07 11 2024'!I10</f>
        <v>0</v>
      </c>
      <c r="O10" s="14">
        <f>'Class 08 11 2024'!I10</f>
        <v>2</v>
      </c>
      <c r="P10" s="14">
        <f>'Class 09 11 2024'!I10</f>
        <v>1</v>
      </c>
      <c r="Q10" s="14">
        <f>'Class 10 11 2024'!I10</f>
        <v>1</v>
      </c>
      <c r="R10" s="14">
        <f>'Class 11 11 2024'!I10</f>
        <v>0</v>
      </c>
      <c r="S10" s="14">
        <f>'Class 12 11 2024'!I10</f>
        <v>0</v>
      </c>
      <c r="T10" s="17">
        <f t="shared" si="4"/>
        <v>0.4</v>
      </c>
      <c r="U10" s="17">
        <f t="shared" si="8"/>
        <v>0.5714285714285714</v>
      </c>
      <c r="W10" s="16">
        <v>8.3333333333333301E-2</v>
      </c>
      <c r="X10" s="14">
        <f t="shared" si="9"/>
        <v>0</v>
      </c>
      <c r="Y10" s="14">
        <f t="shared" si="5"/>
        <v>0</v>
      </c>
      <c r="Z10" s="14">
        <f t="shared" si="5"/>
        <v>4</v>
      </c>
      <c r="AA10" s="14">
        <f t="shared" si="5"/>
        <v>1</v>
      </c>
      <c r="AB10" s="14">
        <f t="shared" si="5"/>
        <v>1</v>
      </c>
      <c r="AC10" s="14">
        <f t="shared" si="5"/>
        <v>0</v>
      </c>
      <c r="AD10" s="14">
        <f t="shared" si="5"/>
        <v>0</v>
      </c>
      <c r="AE10" s="17">
        <f t="shared" si="6"/>
        <v>0.8</v>
      </c>
      <c r="AF10" s="17">
        <f t="shared" si="10"/>
        <v>0.8571428571428571</v>
      </c>
    </row>
    <row r="11" spans="1:32" x14ac:dyDescent="0.35">
      <c r="A11" s="16">
        <v>0.125</v>
      </c>
      <c r="B11" s="14">
        <f>'Class 06 11 2024'!B11</f>
        <v>0</v>
      </c>
      <c r="C11" s="14">
        <f>'Class 07 11 2024'!B11</f>
        <v>0</v>
      </c>
      <c r="D11" s="14">
        <f>'Class 08 11 2024'!B11</f>
        <v>0</v>
      </c>
      <c r="E11" s="14">
        <f>'Class 09 11 2024'!B11</f>
        <v>1</v>
      </c>
      <c r="F11" s="14">
        <f>'Class 10 11 2024'!B11</f>
        <v>1</v>
      </c>
      <c r="G11" s="14">
        <f>'Class 11 11 2024'!B11</f>
        <v>0</v>
      </c>
      <c r="H11" s="14">
        <f>'Class 12 11 2024'!B11</f>
        <v>1</v>
      </c>
      <c r="I11" s="17">
        <f t="shared" si="3"/>
        <v>0.2</v>
      </c>
      <c r="J11" s="17">
        <f t="shared" si="7"/>
        <v>0.42857142857142855</v>
      </c>
      <c r="L11" s="16">
        <v>0.125</v>
      </c>
      <c r="M11" s="14">
        <f>'Class 06 11 2024'!I11</f>
        <v>0</v>
      </c>
      <c r="N11" s="14">
        <f>'Class 07 11 2024'!I11</f>
        <v>0</v>
      </c>
      <c r="O11" s="14">
        <f>'Class 08 11 2024'!I11</f>
        <v>0</v>
      </c>
      <c r="P11" s="14">
        <f>'Class 09 11 2024'!I11</f>
        <v>0</v>
      </c>
      <c r="Q11" s="14">
        <f>'Class 10 11 2024'!I11</f>
        <v>0</v>
      </c>
      <c r="R11" s="14">
        <f>'Class 11 11 2024'!I11</f>
        <v>0</v>
      </c>
      <c r="S11" s="14">
        <f>'Class 12 11 2024'!I11</f>
        <v>0</v>
      </c>
      <c r="T11" s="17">
        <f t="shared" si="4"/>
        <v>0</v>
      </c>
      <c r="U11" s="17">
        <f t="shared" si="8"/>
        <v>0</v>
      </c>
      <c r="W11" s="16">
        <v>0.125</v>
      </c>
      <c r="X11" s="14">
        <f t="shared" si="9"/>
        <v>0</v>
      </c>
      <c r="Y11" s="14">
        <f t="shared" si="5"/>
        <v>0</v>
      </c>
      <c r="Z11" s="14">
        <f t="shared" si="5"/>
        <v>0</v>
      </c>
      <c r="AA11" s="14">
        <f t="shared" si="5"/>
        <v>1</v>
      </c>
      <c r="AB11" s="14">
        <f t="shared" si="5"/>
        <v>1</v>
      </c>
      <c r="AC11" s="14">
        <f t="shared" si="5"/>
        <v>0</v>
      </c>
      <c r="AD11" s="14">
        <f t="shared" si="5"/>
        <v>1</v>
      </c>
      <c r="AE11" s="17">
        <f t="shared" si="6"/>
        <v>0.2</v>
      </c>
      <c r="AF11" s="17">
        <f t="shared" si="10"/>
        <v>0.42857142857142855</v>
      </c>
    </row>
    <row r="12" spans="1:32" x14ac:dyDescent="0.35">
      <c r="A12" s="16">
        <v>0.16666666666666699</v>
      </c>
      <c r="B12" s="14">
        <f>'Class 06 11 2024'!B12</f>
        <v>0</v>
      </c>
      <c r="C12" s="14">
        <f>'Class 07 11 2024'!B12</f>
        <v>0</v>
      </c>
      <c r="D12" s="14">
        <f>'Class 08 11 2024'!B12</f>
        <v>1</v>
      </c>
      <c r="E12" s="14">
        <f>'Class 09 11 2024'!B12</f>
        <v>0</v>
      </c>
      <c r="F12" s="14">
        <f>'Class 10 11 2024'!B12</f>
        <v>2</v>
      </c>
      <c r="G12" s="14">
        <f>'Class 11 11 2024'!B12</f>
        <v>0</v>
      </c>
      <c r="H12" s="14">
        <f>'Class 12 11 2024'!B12</f>
        <v>0</v>
      </c>
      <c r="I12" s="17">
        <f t="shared" si="3"/>
        <v>0.2</v>
      </c>
      <c r="J12" s="17">
        <f t="shared" si="7"/>
        <v>0.42857142857142855</v>
      </c>
      <c r="L12" s="16">
        <v>0.16666666666666699</v>
      </c>
      <c r="M12" s="14">
        <f>'Class 06 11 2024'!I12</f>
        <v>0</v>
      </c>
      <c r="N12" s="14">
        <f>'Class 07 11 2024'!I12</f>
        <v>0</v>
      </c>
      <c r="O12" s="14">
        <f>'Class 08 11 2024'!I12</f>
        <v>0</v>
      </c>
      <c r="P12" s="14">
        <f>'Class 09 11 2024'!I12</f>
        <v>1</v>
      </c>
      <c r="Q12" s="14">
        <f>'Class 10 11 2024'!I12</f>
        <v>0</v>
      </c>
      <c r="R12" s="14">
        <f>'Class 11 11 2024'!I12</f>
        <v>0</v>
      </c>
      <c r="S12" s="14">
        <f>'Class 12 11 2024'!I12</f>
        <v>0</v>
      </c>
      <c r="T12" s="17">
        <f t="shared" si="4"/>
        <v>0</v>
      </c>
      <c r="U12" s="17">
        <f t="shared" si="8"/>
        <v>0.14285714285714285</v>
      </c>
      <c r="W12" s="16">
        <v>0.16666666666666699</v>
      </c>
      <c r="X12" s="14">
        <f t="shared" si="9"/>
        <v>0</v>
      </c>
      <c r="Y12" s="14">
        <f t="shared" si="5"/>
        <v>0</v>
      </c>
      <c r="Z12" s="14">
        <f t="shared" si="5"/>
        <v>1</v>
      </c>
      <c r="AA12" s="14">
        <f t="shared" si="5"/>
        <v>1</v>
      </c>
      <c r="AB12" s="14">
        <f t="shared" si="5"/>
        <v>2</v>
      </c>
      <c r="AC12" s="14">
        <f t="shared" si="5"/>
        <v>0</v>
      </c>
      <c r="AD12" s="14">
        <f t="shared" si="5"/>
        <v>0</v>
      </c>
      <c r="AE12" s="17">
        <f t="shared" si="6"/>
        <v>0.2</v>
      </c>
      <c r="AF12" s="17">
        <f t="shared" si="10"/>
        <v>0.5714285714285714</v>
      </c>
    </row>
    <row r="13" spans="1:32" x14ac:dyDescent="0.35">
      <c r="A13" s="16">
        <v>0.20833333333333301</v>
      </c>
      <c r="B13" s="14">
        <f>'Class 06 11 2024'!B13</f>
        <v>1</v>
      </c>
      <c r="C13" s="14">
        <f>'Class 07 11 2024'!B13</f>
        <v>2</v>
      </c>
      <c r="D13" s="14">
        <f>'Class 08 11 2024'!B13</f>
        <v>1</v>
      </c>
      <c r="E13" s="14">
        <f>'Class 09 11 2024'!B13</f>
        <v>0</v>
      </c>
      <c r="F13" s="14">
        <f>'Class 10 11 2024'!B13</f>
        <v>0</v>
      </c>
      <c r="G13" s="14">
        <f>'Class 11 11 2024'!B13</f>
        <v>4</v>
      </c>
      <c r="H13" s="14">
        <f>'Class 12 11 2024'!B13</f>
        <v>1</v>
      </c>
      <c r="I13" s="17">
        <f t="shared" si="3"/>
        <v>1.8</v>
      </c>
      <c r="J13" s="17">
        <f t="shared" si="7"/>
        <v>1.2857142857142858</v>
      </c>
      <c r="L13" s="16">
        <v>0.20833333333333301</v>
      </c>
      <c r="M13" s="14">
        <f>'Class 06 11 2024'!I13</f>
        <v>0</v>
      </c>
      <c r="N13" s="14">
        <f>'Class 07 11 2024'!I13</f>
        <v>0</v>
      </c>
      <c r="O13" s="14">
        <f>'Class 08 11 2024'!I13</f>
        <v>0</v>
      </c>
      <c r="P13" s="14">
        <f>'Class 09 11 2024'!I13</f>
        <v>1</v>
      </c>
      <c r="Q13" s="14">
        <f>'Class 10 11 2024'!I13</f>
        <v>0</v>
      </c>
      <c r="R13" s="14">
        <f>'Class 11 11 2024'!I13</f>
        <v>0</v>
      </c>
      <c r="S13" s="14">
        <f>'Class 12 11 2024'!I13</f>
        <v>0</v>
      </c>
      <c r="T13" s="17">
        <f t="shared" si="4"/>
        <v>0</v>
      </c>
      <c r="U13" s="17">
        <f t="shared" si="8"/>
        <v>0.14285714285714285</v>
      </c>
      <c r="W13" s="16">
        <v>0.20833333333333301</v>
      </c>
      <c r="X13" s="14">
        <f t="shared" si="9"/>
        <v>1</v>
      </c>
      <c r="Y13" s="14">
        <f t="shared" si="5"/>
        <v>2</v>
      </c>
      <c r="Z13" s="14">
        <f t="shared" si="5"/>
        <v>1</v>
      </c>
      <c r="AA13" s="14">
        <f t="shared" si="5"/>
        <v>1</v>
      </c>
      <c r="AB13" s="14">
        <f t="shared" si="5"/>
        <v>0</v>
      </c>
      <c r="AC13" s="14">
        <f t="shared" si="5"/>
        <v>4</v>
      </c>
      <c r="AD13" s="14">
        <f t="shared" si="5"/>
        <v>1</v>
      </c>
      <c r="AE13" s="17">
        <f t="shared" si="6"/>
        <v>1.8</v>
      </c>
      <c r="AF13" s="17">
        <f t="shared" si="10"/>
        <v>1.4285714285714286</v>
      </c>
    </row>
    <row r="14" spans="1:32" x14ac:dyDescent="0.35">
      <c r="A14" s="16">
        <v>0.25</v>
      </c>
      <c r="B14" s="14">
        <f>'Class 06 11 2024'!B14</f>
        <v>3</v>
      </c>
      <c r="C14" s="14">
        <f>'Class 07 11 2024'!B14</f>
        <v>3</v>
      </c>
      <c r="D14" s="14">
        <f>'Class 08 11 2024'!B14</f>
        <v>2</v>
      </c>
      <c r="E14" s="14">
        <f>'Class 09 11 2024'!B14</f>
        <v>5</v>
      </c>
      <c r="F14" s="14">
        <f>'Class 10 11 2024'!B14</f>
        <v>1</v>
      </c>
      <c r="G14" s="14">
        <f>'Class 11 11 2024'!B14</f>
        <v>1</v>
      </c>
      <c r="H14" s="14">
        <f>'Class 12 11 2024'!B14</f>
        <v>1</v>
      </c>
      <c r="I14" s="17">
        <f t="shared" si="3"/>
        <v>2</v>
      </c>
      <c r="J14" s="17">
        <f t="shared" si="7"/>
        <v>2.2857142857142856</v>
      </c>
      <c r="L14" s="16">
        <v>0.25</v>
      </c>
      <c r="M14" s="14">
        <f>'Class 06 11 2024'!I14</f>
        <v>0</v>
      </c>
      <c r="N14" s="14">
        <f>'Class 07 11 2024'!I14</f>
        <v>0</v>
      </c>
      <c r="O14" s="14">
        <f>'Class 08 11 2024'!I14</f>
        <v>0</v>
      </c>
      <c r="P14" s="14">
        <f>'Class 09 11 2024'!I14</f>
        <v>0</v>
      </c>
      <c r="Q14" s="14">
        <f>'Class 10 11 2024'!I14</f>
        <v>0</v>
      </c>
      <c r="R14" s="14">
        <f>'Class 11 11 2024'!I14</f>
        <v>0</v>
      </c>
      <c r="S14" s="14">
        <f>'Class 12 11 2024'!I14</f>
        <v>1</v>
      </c>
      <c r="T14" s="17">
        <f t="shared" si="4"/>
        <v>0.2</v>
      </c>
      <c r="U14" s="17">
        <f t="shared" si="8"/>
        <v>0.14285714285714285</v>
      </c>
      <c r="W14" s="16">
        <v>0.25</v>
      </c>
      <c r="X14" s="14">
        <f t="shared" si="9"/>
        <v>3</v>
      </c>
      <c r="Y14" s="14">
        <f t="shared" si="5"/>
        <v>3</v>
      </c>
      <c r="Z14" s="14">
        <f t="shared" si="5"/>
        <v>2</v>
      </c>
      <c r="AA14" s="14">
        <f t="shared" si="5"/>
        <v>5</v>
      </c>
      <c r="AB14" s="14">
        <f t="shared" si="5"/>
        <v>1</v>
      </c>
      <c r="AC14" s="14">
        <f t="shared" si="5"/>
        <v>1</v>
      </c>
      <c r="AD14" s="14">
        <f t="shared" si="5"/>
        <v>2</v>
      </c>
      <c r="AE14" s="17">
        <f t="shared" si="6"/>
        <v>2.2000000000000002</v>
      </c>
      <c r="AF14" s="17">
        <f t="shared" si="10"/>
        <v>2.4285714285714284</v>
      </c>
    </row>
    <row r="15" spans="1:32" x14ac:dyDescent="0.35">
      <c r="A15" s="16">
        <v>0.29166666666666702</v>
      </c>
      <c r="B15" s="14">
        <f>'Class 06 11 2024'!B15</f>
        <v>7</v>
      </c>
      <c r="C15" s="14">
        <f>'Class 07 11 2024'!B15</f>
        <v>6</v>
      </c>
      <c r="D15" s="14">
        <f>'Class 08 11 2024'!B15</f>
        <v>8</v>
      </c>
      <c r="E15" s="14">
        <f>'Class 09 11 2024'!B15</f>
        <v>1</v>
      </c>
      <c r="F15" s="14">
        <f>'Class 10 11 2024'!B15</f>
        <v>4</v>
      </c>
      <c r="G15" s="14">
        <f>'Class 11 11 2024'!B15</f>
        <v>5</v>
      </c>
      <c r="H15" s="14">
        <f>'Class 12 11 2024'!B15</f>
        <v>7</v>
      </c>
      <c r="I15" s="17">
        <f t="shared" si="3"/>
        <v>6.6</v>
      </c>
      <c r="J15" s="17">
        <f t="shared" si="7"/>
        <v>5.4285714285714288</v>
      </c>
      <c r="L15" s="16">
        <v>0.29166666666666702</v>
      </c>
      <c r="M15" s="14">
        <f>'Class 06 11 2024'!I15</f>
        <v>6</v>
      </c>
      <c r="N15" s="14">
        <f>'Class 07 11 2024'!I15</f>
        <v>4</v>
      </c>
      <c r="O15" s="14">
        <f>'Class 08 11 2024'!I15</f>
        <v>3</v>
      </c>
      <c r="P15" s="14">
        <f>'Class 09 11 2024'!I15</f>
        <v>0</v>
      </c>
      <c r="Q15" s="14">
        <f>'Class 10 11 2024'!I15</f>
        <v>0</v>
      </c>
      <c r="R15" s="14">
        <f>'Class 11 11 2024'!I15</f>
        <v>3</v>
      </c>
      <c r="S15" s="14">
        <f>'Class 12 11 2024'!I15</f>
        <v>2</v>
      </c>
      <c r="T15" s="17">
        <f t="shared" si="4"/>
        <v>3.6</v>
      </c>
      <c r="U15" s="17">
        <f t="shared" si="8"/>
        <v>2.5714285714285716</v>
      </c>
      <c r="W15" s="16">
        <v>0.29166666666666702</v>
      </c>
      <c r="X15" s="14">
        <f t="shared" si="9"/>
        <v>13</v>
      </c>
      <c r="Y15" s="14">
        <f t="shared" si="5"/>
        <v>10</v>
      </c>
      <c r="Z15" s="14">
        <f t="shared" si="5"/>
        <v>11</v>
      </c>
      <c r="AA15" s="14">
        <f t="shared" si="5"/>
        <v>1</v>
      </c>
      <c r="AB15" s="14">
        <f t="shared" si="5"/>
        <v>4</v>
      </c>
      <c r="AC15" s="14">
        <f t="shared" si="5"/>
        <v>8</v>
      </c>
      <c r="AD15" s="14">
        <f t="shared" si="5"/>
        <v>9</v>
      </c>
      <c r="AE15" s="17">
        <f t="shared" si="6"/>
        <v>10.199999999999999</v>
      </c>
      <c r="AF15" s="17">
        <f t="shared" si="10"/>
        <v>8</v>
      </c>
    </row>
    <row r="16" spans="1:32" x14ac:dyDescent="0.35">
      <c r="A16" s="16">
        <v>0.33333333333333298</v>
      </c>
      <c r="B16" s="14">
        <f>'Class 06 11 2024'!B16</f>
        <v>11</v>
      </c>
      <c r="C16" s="14">
        <f>'Class 07 11 2024'!B16</f>
        <v>14</v>
      </c>
      <c r="D16" s="14">
        <f>'Class 08 11 2024'!B16</f>
        <v>11</v>
      </c>
      <c r="E16" s="14">
        <f>'Class 09 11 2024'!B16</f>
        <v>3</v>
      </c>
      <c r="F16" s="14">
        <f>'Class 10 11 2024'!B16</f>
        <v>2</v>
      </c>
      <c r="G16" s="14">
        <f>'Class 11 11 2024'!B16</f>
        <v>14</v>
      </c>
      <c r="H16" s="14">
        <f>'Class 12 11 2024'!B16</f>
        <v>14</v>
      </c>
      <c r="I16" s="17">
        <f t="shared" si="3"/>
        <v>12.8</v>
      </c>
      <c r="J16" s="17">
        <f t="shared" si="7"/>
        <v>9.8571428571428577</v>
      </c>
      <c r="L16" s="16">
        <v>0.33333333333333298</v>
      </c>
      <c r="M16" s="14">
        <f>'Class 06 11 2024'!I16</f>
        <v>6</v>
      </c>
      <c r="N16" s="14">
        <f>'Class 07 11 2024'!I16</f>
        <v>6</v>
      </c>
      <c r="O16" s="14">
        <f>'Class 08 11 2024'!I16</f>
        <v>3</v>
      </c>
      <c r="P16" s="14">
        <f>'Class 09 11 2024'!I16</f>
        <v>0</v>
      </c>
      <c r="Q16" s="14">
        <f>'Class 10 11 2024'!I16</f>
        <v>1</v>
      </c>
      <c r="R16" s="14">
        <f>'Class 11 11 2024'!I16</f>
        <v>10</v>
      </c>
      <c r="S16" s="14">
        <f>'Class 12 11 2024'!I16</f>
        <v>11</v>
      </c>
      <c r="T16" s="17">
        <f t="shared" si="4"/>
        <v>7.2</v>
      </c>
      <c r="U16" s="17">
        <f t="shared" si="8"/>
        <v>5.2857142857142856</v>
      </c>
      <c r="W16" s="16">
        <v>0.33333333333333298</v>
      </c>
      <c r="X16" s="14">
        <f t="shared" si="9"/>
        <v>17</v>
      </c>
      <c r="Y16" s="14">
        <f t="shared" si="5"/>
        <v>20</v>
      </c>
      <c r="Z16" s="14">
        <f t="shared" si="5"/>
        <v>14</v>
      </c>
      <c r="AA16" s="14">
        <f t="shared" si="5"/>
        <v>3</v>
      </c>
      <c r="AB16" s="14">
        <f t="shared" si="5"/>
        <v>3</v>
      </c>
      <c r="AC16" s="14">
        <f t="shared" si="5"/>
        <v>24</v>
      </c>
      <c r="AD16" s="14">
        <f t="shared" si="5"/>
        <v>25</v>
      </c>
      <c r="AE16" s="17">
        <f t="shared" si="6"/>
        <v>20</v>
      </c>
      <c r="AF16" s="17">
        <f t="shared" si="10"/>
        <v>15.142857142857142</v>
      </c>
    </row>
    <row r="17" spans="1:32" x14ac:dyDescent="0.35">
      <c r="A17" s="16">
        <v>0.375</v>
      </c>
      <c r="B17" s="14">
        <f>'Class 06 11 2024'!B17</f>
        <v>43</v>
      </c>
      <c r="C17" s="14">
        <f>'Class 07 11 2024'!B17</f>
        <v>36</v>
      </c>
      <c r="D17" s="14">
        <f>'Class 08 11 2024'!B17</f>
        <v>35</v>
      </c>
      <c r="E17" s="14">
        <f>'Class 09 11 2024'!B17</f>
        <v>9</v>
      </c>
      <c r="F17" s="14">
        <f>'Class 10 11 2024'!B17</f>
        <v>9</v>
      </c>
      <c r="G17" s="14">
        <f>'Class 11 11 2024'!B17</f>
        <v>37</v>
      </c>
      <c r="H17" s="14">
        <f>'Class 12 11 2024'!B17</f>
        <v>39</v>
      </c>
      <c r="I17" s="17">
        <f t="shared" si="3"/>
        <v>38</v>
      </c>
      <c r="J17" s="17">
        <f t="shared" si="7"/>
        <v>29.714285714285715</v>
      </c>
      <c r="L17" s="16">
        <v>0.375</v>
      </c>
      <c r="M17" s="14">
        <f>'Class 06 11 2024'!I17</f>
        <v>13</v>
      </c>
      <c r="N17" s="14">
        <f>'Class 07 11 2024'!I17</f>
        <v>14</v>
      </c>
      <c r="O17" s="14">
        <f>'Class 08 11 2024'!I17</f>
        <v>13</v>
      </c>
      <c r="P17" s="14">
        <f>'Class 09 11 2024'!I17</f>
        <v>6</v>
      </c>
      <c r="Q17" s="14">
        <f>'Class 10 11 2024'!I17</f>
        <v>4</v>
      </c>
      <c r="R17" s="14">
        <f>'Class 11 11 2024'!I17</f>
        <v>16</v>
      </c>
      <c r="S17" s="14">
        <f>'Class 12 11 2024'!I17</f>
        <v>22</v>
      </c>
      <c r="T17" s="17">
        <f t="shared" si="4"/>
        <v>15.6</v>
      </c>
      <c r="U17" s="17">
        <f t="shared" si="8"/>
        <v>12.571428571428571</v>
      </c>
      <c r="W17" s="16">
        <v>0.375</v>
      </c>
      <c r="X17" s="14">
        <f t="shared" si="9"/>
        <v>56</v>
      </c>
      <c r="Y17" s="14">
        <f t="shared" si="5"/>
        <v>50</v>
      </c>
      <c r="Z17" s="14">
        <f t="shared" si="5"/>
        <v>48</v>
      </c>
      <c r="AA17" s="14">
        <f t="shared" si="5"/>
        <v>15</v>
      </c>
      <c r="AB17" s="14">
        <f t="shared" si="5"/>
        <v>13</v>
      </c>
      <c r="AC17" s="14">
        <f t="shared" si="5"/>
        <v>53</v>
      </c>
      <c r="AD17" s="14">
        <f t="shared" si="5"/>
        <v>61</v>
      </c>
      <c r="AE17" s="17">
        <f t="shared" si="6"/>
        <v>53.6</v>
      </c>
      <c r="AF17" s="17">
        <f t="shared" si="10"/>
        <v>42.285714285714285</v>
      </c>
    </row>
    <row r="18" spans="1:32" x14ac:dyDescent="0.35">
      <c r="A18" s="16">
        <v>0.41666666666666702</v>
      </c>
      <c r="B18" s="14">
        <f>'Class 06 11 2024'!B18</f>
        <v>16</v>
      </c>
      <c r="C18" s="14">
        <f>'Class 07 11 2024'!B18</f>
        <v>18</v>
      </c>
      <c r="D18" s="14">
        <f>'Class 08 11 2024'!B18</f>
        <v>16</v>
      </c>
      <c r="E18" s="14">
        <f>'Class 09 11 2024'!B18</f>
        <v>15</v>
      </c>
      <c r="F18" s="14">
        <f>'Class 10 11 2024'!B18</f>
        <v>21</v>
      </c>
      <c r="G18" s="14">
        <f>'Class 11 11 2024'!B18</f>
        <v>10</v>
      </c>
      <c r="H18" s="14">
        <f>'Class 12 11 2024'!B18</f>
        <v>20</v>
      </c>
      <c r="I18" s="17">
        <f t="shared" si="3"/>
        <v>16</v>
      </c>
      <c r="J18" s="17">
        <f t="shared" si="7"/>
        <v>16.571428571428573</v>
      </c>
      <c r="L18" s="16">
        <v>0.41666666666666702</v>
      </c>
      <c r="M18" s="14">
        <f>'Class 06 11 2024'!I18</f>
        <v>13</v>
      </c>
      <c r="N18" s="14">
        <f>'Class 07 11 2024'!I18</f>
        <v>11</v>
      </c>
      <c r="O18" s="14">
        <f>'Class 08 11 2024'!I18</f>
        <v>9</v>
      </c>
      <c r="P18" s="14">
        <f>'Class 09 11 2024'!I18</f>
        <v>12</v>
      </c>
      <c r="Q18" s="14">
        <f>'Class 10 11 2024'!I18</f>
        <v>15</v>
      </c>
      <c r="R18" s="14">
        <f>'Class 11 11 2024'!I18</f>
        <v>12</v>
      </c>
      <c r="S18" s="14">
        <f>'Class 12 11 2024'!I18</f>
        <v>14</v>
      </c>
      <c r="T18" s="17">
        <f t="shared" si="4"/>
        <v>11.8</v>
      </c>
      <c r="U18" s="17">
        <f t="shared" si="8"/>
        <v>12.285714285714286</v>
      </c>
      <c r="W18" s="16">
        <v>0.41666666666666702</v>
      </c>
      <c r="X18" s="14">
        <f t="shared" si="9"/>
        <v>29</v>
      </c>
      <c r="Y18" s="14">
        <f t="shared" si="5"/>
        <v>29</v>
      </c>
      <c r="Z18" s="14">
        <f t="shared" si="5"/>
        <v>25</v>
      </c>
      <c r="AA18" s="14">
        <f t="shared" si="5"/>
        <v>27</v>
      </c>
      <c r="AB18" s="14">
        <f t="shared" si="5"/>
        <v>36</v>
      </c>
      <c r="AC18" s="14">
        <f t="shared" si="5"/>
        <v>22</v>
      </c>
      <c r="AD18" s="14">
        <f t="shared" si="5"/>
        <v>34</v>
      </c>
      <c r="AE18" s="17">
        <f t="shared" si="6"/>
        <v>27.8</v>
      </c>
      <c r="AF18" s="17">
        <f t="shared" si="10"/>
        <v>28.857142857142858</v>
      </c>
    </row>
    <row r="19" spans="1:32" x14ac:dyDescent="0.35">
      <c r="A19" s="16">
        <v>0.45833333333333298</v>
      </c>
      <c r="B19" s="14">
        <f>'Class 06 11 2024'!B19</f>
        <v>16</v>
      </c>
      <c r="C19" s="14">
        <f>'Class 07 11 2024'!B19</f>
        <v>19</v>
      </c>
      <c r="D19" s="14">
        <f>'Class 08 11 2024'!B19</f>
        <v>19</v>
      </c>
      <c r="E19" s="14">
        <f>'Class 09 11 2024'!B19</f>
        <v>18</v>
      </c>
      <c r="F19" s="14">
        <f>'Class 10 11 2024'!B19</f>
        <v>11</v>
      </c>
      <c r="G19" s="14">
        <f>'Class 11 11 2024'!B19</f>
        <v>14</v>
      </c>
      <c r="H19" s="14">
        <f>'Class 12 11 2024'!B19</f>
        <v>13</v>
      </c>
      <c r="I19" s="17">
        <f t="shared" si="3"/>
        <v>16.2</v>
      </c>
      <c r="J19" s="17">
        <f t="shared" si="7"/>
        <v>15.714285714285714</v>
      </c>
      <c r="L19" s="16">
        <v>0.45833333333333298</v>
      </c>
      <c r="M19" s="14">
        <f>'Class 06 11 2024'!I19</f>
        <v>12</v>
      </c>
      <c r="N19" s="14">
        <f>'Class 07 11 2024'!I19</f>
        <v>12</v>
      </c>
      <c r="O19" s="14">
        <f>'Class 08 11 2024'!I19</f>
        <v>13</v>
      </c>
      <c r="P19" s="14">
        <f>'Class 09 11 2024'!I19</f>
        <v>15</v>
      </c>
      <c r="Q19" s="14">
        <f>'Class 10 11 2024'!I19</f>
        <v>19</v>
      </c>
      <c r="R19" s="14">
        <f>'Class 11 11 2024'!I19</f>
        <v>14</v>
      </c>
      <c r="S19" s="14">
        <f>'Class 12 11 2024'!I19</f>
        <v>13</v>
      </c>
      <c r="T19" s="17">
        <f t="shared" si="4"/>
        <v>12.8</v>
      </c>
      <c r="U19" s="17">
        <f t="shared" si="8"/>
        <v>14</v>
      </c>
      <c r="W19" s="16">
        <v>0.45833333333333298</v>
      </c>
      <c r="X19" s="14">
        <f t="shared" si="9"/>
        <v>28</v>
      </c>
      <c r="Y19" s="14">
        <f t="shared" si="5"/>
        <v>31</v>
      </c>
      <c r="Z19" s="14">
        <f t="shared" si="5"/>
        <v>32</v>
      </c>
      <c r="AA19" s="14">
        <f t="shared" si="5"/>
        <v>33</v>
      </c>
      <c r="AB19" s="14">
        <f t="shared" si="5"/>
        <v>30</v>
      </c>
      <c r="AC19" s="14">
        <f t="shared" si="5"/>
        <v>28</v>
      </c>
      <c r="AD19" s="14">
        <f t="shared" si="5"/>
        <v>26</v>
      </c>
      <c r="AE19" s="17">
        <f t="shared" si="6"/>
        <v>29</v>
      </c>
      <c r="AF19" s="17">
        <f t="shared" si="10"/>
        <v>29.714285714285715</v>
      </c>
    </row>
    <row r="20" spans="1:32" x14ac:dyDescent="0.35">
      <c r="A20" s="16">
        <v>0.5</v>
      </c>
      <c r="B20" s="14">
        <f>'Class 06 11 2024'!B20</f>
        <v>17</v>
      </c>
      <c r="C20" s="14">
        <f>'Class 07 11 2024'!B20</f>
        <v>13</v>
      </c>
      <c r="D20" s="14">
        <f>'Class 08 11 2024'!B20</f>
        <v>13</v>
      </c>
      <c r="E20" s="14">
        <f>'Class 09 11 2024'!B20</f>
        <v>21</v>
      </c>
      <c r="F20" s="14">
        <f>'Class 10 11 2024'!B20</f>
        <v>20</v>
      </c>
      <c r="G20" s="14">
        <f>'Class 11 11 2024'!B20</f>
        <v>15</v>
      </c>
      <c r="H20" s="14">
        <f>'Class 12 11 2024'!B20</f>
        <v>14</v>
      </c>
      <c r="I20" s="17">
        <f t="shared" si="3"/>
        <v>14.4</v>
      </c>
      <c r="J20" s="17">
        <f t="shared" si="7"/>
        <v>16.142857142857142</v>
      </c>
      <c r="L20" s="16">
        <v>0.5</v>
      </c>
      <c r="M20" s="14">
        <f>'Class 06 11 2024'!I20</f>
        <v>16</v>
      </c>
      <c r="N20" s="14">
        <f>'Class 07 11 2024'!I20</f>
        <v>15</v>
      </c>
      <c r="O20" s="14">
        <f>'Class 08 11 2024'!I20</f>
        <v>14</v>
      </c>
      <c r="P20" s="14">
        <f>'Class 09 11 2024'!I20</f>
        <v>19</v>
      </c>
      <c r="Q20" s="14">
        <f>'Class 10 11 2024'!I20</f>
        <v>13</v>
      </c>
      <c r="R20" s="14">
        <f>'Class 11 11 2024'!I20</f>
        <v>15</v>
      </c>
      <c r="S20" s="14">
        <f>'Class 12 11 2024'!I20</f>
        <v>24</v>
      </c>
      <c r="T20" s="17">
        <f t="shared" si="4"/>
        <v>16.8</v>
      </c>
      <c r="U20" s="17">
        <f t="shared" si="8"/>
        <v>16.571428571428573</v>
      </c>
      <c r="W20" s="16">
        <v>0.5</v>
      </c>
      <c r="X20" s="14">
        <f t="shared" si="9"/>
        <v>33</v>
      </c>
      <c r="Y20" s="14">
        <f t="shared" si="5"/>
        <v>28</v>
      </c>
      <c r="Z20" s="14">
        <f t="shared" si="5"/>
        <v>27</v>
      </c>
      <c r="AA20" s="14">
        <f t="shared" si="5"/>
        <v>40</v>
      </c>
      <c r="AB20" s="14">
        <f t="shared" si="5"/>
        <v>33</v>
      </c>
      <c r="AC20" s="14">
        <f t="shared" si="5"/>
        <v>30</v>
      </c>
      <c r="AD20" s="14">
        <f t="shared" si="5"/>
        <v>38</v>
      </c>
      <c r="AE20" s="17">
        <f t="shared" si="6"/>
        <v>31.2</v>
      </c>
      <c r="AF20" s="17">
        <f t="shared" si="10"/>
        <v>32.714285714285715</v>
      </c>
    </row>
    <row r="21" spans="1:32" x14ac:dyDescent="0.35">
      <c r="A21" s="16">
        <v>0.54166666666666696</v>
      </c>
      <c r="B21" s="14">
        <f>'Class 06 11 2024'!B21</f>
        <v>17</v>
      </c>
      <c r="C21" s="14">
        <f>'Class 07 11 2024'!B21</f>
        <v>13</v>
      </c>
      <c r="D21" s="14">
        <f>'Class 08 11 2024'!B21</f>
        <v>21</v>
      </c>
      <c r="E21" s="14">
        <f>'Class 09 11 2024'!B21</f>
        <v>19</v>
      </c>
      <c r="F21" s="14">
        <f>'Class 10 11 2024'!B21</f>
        <v>22</v>
      </c>
      <c r="G21" s="14">
        <f>'Class 11 11 2024'!B21</f>
        <v>25</v>
      </c>
      <c r="H21" s="14">
        <f>'Class 12 11 2024'!B21</f>
        <v>21</v>
      </c>
      <c r="I21" s="17">
        <f t="shared" si="3"/>
        <v>19.399999999999999</v>
      </c>
      <c r="J21" s="17">
        <f t="shared" si="7"/>
        <v>19.714285714285715</v>
      </c>
      <c r="L21" s="16">
        <v>0.54166666666666696</v>
      </c>
      <c r="M21" s="14">
        <f>'Class 06 11 2024'!I21</f>
        <v>16</v>
      </c>
      <c r="N21" s="14">
        <f>'Class 07 11 2024'!I21</f>
        <v>17</v>
      </c>
      <c r="O21" s="14">
        <f>'Class 08 11 2024'!I21</f>
        <v>14</v>
      </c>
      <c r="P21" s="14">
        <f>'Class 09 11 2024'!I21</f>
        <v>19</v>
      </c>
      <c r="Q21" s="14">
        <f>'Class 10 11 2024'!I21</f>
        <v>24</v>
      </c>
      <c r="R21" s="14">
        <f>'Class 11 11 2024'!I21</f>
        <v>17</v>
      </c>
      <c r="S21" s="14">
        <f>'Class 12 11 2024'!I21</f>
        <v>15</v>
      </c>
      <c r="T21" s="17">
        <f t="shared" si="4"/>
        <v>15.8</v>
      </c>
      <c r="U21" s="17">
        <f t="shared" si="8"/>
        <v>17.428571428571427</v>
      </c>
      <c r="W21" s="16">
        <v>0.54166666666666696</v>
      </c>
      <c r="X21" s="14">
        <f t="shared" si="9"/>
        <v>33</v>
      </c>
      <c r="Y21" s="14">
        <f t="shared" si="5"/>
        <v>30</v>
      </c>
      <c r="Z21" s="14">
        <f t="shared" si="5"/>
        <v>35</v>
      </c>
      <c r="AA21" s="14">
        <f t="shared" si="5"/>
        <v>38</v>
      </c>
      <c r="AB21" s="14">
        <f t="shared" si="5"/>
        <v>46</v>
      </c>
      <c r="AC21" s="14">
        <f t="shared" si="5"/>
        <v>42</v>
      </c>
      <c r="AD21" s="14">
        <f t="shared" si="5"/>
        <v>36</v>
      </c>
      <c r="AE21" s="17">
        <f t="shared" si="6"/>
        <v>35.200000000000003</v>
      </c>
      <c r="AF21" s="17">
        <f t="shared" si="10"/>
        <v>37.142857142857146</v>
      </c>
    </row>
    <row r="22" spans="1:32" x14ac:dyDescent="0.35">
      <c r="A22" s="16">
        <v>0.58333333333333304</v>
      </c>
      <c r="B22" s="14">
        <f>'Class 06 11 2024'!B22</f>
        <v>23</v>
      </c>
      <c r="C22" s="14">
        <f>'Class 07 11 2024'!B22</f>
        <v>21</v>
      </c>
      <c r="D22" s="14">
        <f>'Class 08 11 2024'!B22</f>
        <v>22</v>
      </c>
      <c r="E22" s="14">
        <f>'Class 09 11 2024'!B22</f>
        <v>23</v>
      </c>
      <c r="F22" s="14">
        <f>'Class 10 11 2024'!B22</f>
        <v>23</v>
      </c>
      <c r="G22" s="14">
        <f>'Class 11 11 2024'!B22</f>
        <v>15</v>
      </c>
      <c r="H22" s="14">
        <f>'Class 12 11 2024'!B22</f>
        <v>11</v>
      </c>
      <c r="I22" s="17">
        <f t="shared" si="3"/>
        <v>18.399999999999999</v>
      </c>
      <c r="J22" s="17">
        <f t="shared" si="7"/>
        <v>19.714285714285715</v>
      </c>
      <c r="L22" s="16">
        <v>0.58333333333333304</v>
      </c>
      <c r="M22" s="14">
        <f>'Class 06 11 2024'!I22</f>
        <v>11</v>
      </c>
      <c r="N22" s="14">
        <f>'Class 07 11 2024'!I22</f>
        <v>18</v>
      </c>
      <c r="O22" s="14">
        <f>'Class 08 11 2024'!I22</f>
        <v>23</v>
      </c>
      <c r="P22" s="14">
        <f>'Class 09 11 2024'!I22</f>
        <v>23</v>
      </c>
      <c r="Q22" s="14">
        <f>'Class 10 11 2024'!I22</f>
        <v>16</v>
      </c>
      <c r="R22" s="14">
        <f>'Class 11 11 2024'!I22</f>
        <v>21</v>
      </c>
      <c r="S22" s="14">
        <f>'Class 12 11 2024'!I22</f>
        <v>16</v>
      </c>
      <c r="T22" s="17">
        <f t="shared" si="4"/>
        <v>17.8</v>
      </c>
      <c r="U22" s="17">
        <f t="shared" si="8"/>
        <v>18.285714285714285</v>
      </c>
      <c r="W22" s="16">
        <v>0.58333333333333304</v>
      </c>
      <c r="X22" s="14">
        <f t="shared" si="9"/>
        <v>34</v>
      </c>
      <c r="Y22" s="14">
        <f t="shared" si="5"/>
        <v>39</v>
      </c>
      <c r="Z22" s="14">
        <f t="shared" si="5"/>
        <v>45</v>
      </c>
      <c r="AA22" s="14">
        <f t="shared" si="5"/>
        <v>46</v>
      </c>
      <c r="AB22" s="14">
        <f t="shared" si="5"/>
        <v>39</v>
      </c>
      <c r="AC22" s="14">
        <f t="shared" si="5"/>
        <v>36</v>
      </c>
      <c r="AD22" s="14">
        <f t="shared" si="5"/>
        <v>27</v>
      </c>
      <c r="AE22" s="17">
        <f t="shared" si="6"/>
        <v>36.200000000000003</v>
      </c>
      <c r="AF22" s="17">
        <f t="shared" si="10"/>
        <v>38</v>
      </c>
    </row>
    <row r="23" spans="1:32" x14ac:dyDescent="0.35">
      <c r="A23" s="16">
        <v>0.625</v>
      </c>
      <c r="B23" s="14">
        <f>'Class 06 11 2024'!B23</f>
        <v>13</v>
      </c>
      <c r="C23" s="14">
        <f>'Class 07 11 2024'!B23</f>
        <v>33</v>
      </c>
      <c r="D23" s="14">
        <f>'Class 08 11 2024'!B23</f>
        <v>23</v>
      </c>
      <c r="E23" s="14">
        <f>'Class 09 11 2024'!B23</f>
        <v>32</v>
      </c>
      <c r="F23" s="14">
        <f>'Class 10 11 2024'!B23</f>
        <v>18</v>
      </c>
      <c r="G23" s="14">
        <f>'Class 11 11 2024'!B23</f>
        <v>29</v>
      </c>
      <c r="H23" s="14">
        <f>'Class 12 11 2024'!B23</f>
        <v>23</v>
      </c>
      <c r="I23" s="17">
        <f t="shared" si="3"/>
        <v>24.2</v>
      </c>
      <c r="J23" s="17">
        <f t="shared" si="7"/>
        <v>24.428571428571427</v>
      </c>
      <c r="L23" s="16">
        <v>0.625</v>
      </c>
      <c r="M23" s="14">
        <f>'Class 06 11 2024'!I23</f>
        <v>22</v>
      </c>
      <c r="N23" s="14">
        <f>'Class 07 11 2024'!I23</f>
        <v>16</v>
      </c>
      <c r="O23" s="14">
        <f>'Class 08 11 2024'!I23</f>
        <v>30</v>
      </c>
      <c r="P23" s="14">
        <f>'Class 09 11 2024'!I23</f>
        <v>31</v>
      </c>
      <c r="Q23" s="14">
        <f>'Class 10 11 2024'!I23</f>
        <v>15</v>
      </c>
      <c r="R23" s="14">
        <f>'Class 11 11 2024'!I23</f>
        <v>14</v>
      </c>
      <c r="S23" s="14">
        <f>'Class 12 11 2024'!I23</f>
        <v>22</v>
      </c>
      <c r="T23" s="17">
        <f t="shared" si="4"/>
        <v>20.8</v>
      </c>
      <c r="U23" s="17">
        <f t="shared" si="8"/>
        <v>21.428571428571427</v>
      </c>
      <c r="W23" s="16">
        <v>0.625</v>
      </c>
      <c r="X23" s="14">
        <f t="shared" si="9"/>
        <v>35</v>
      </c>
      <c r="Y23" s="14">
        <f t="shared" si="5"/>
        <v>49</v>
      </c>
      <c r="Z23" s="14">
        <f t="shared" si="5"/>
        <v>53</v>
      </c>
      <c r="AA23" s="14">
        <f t="shared" si="5"/>
        <v>63</v>
      </c>
      <c r="AB23" s="14">
        <f t="shared" si="5"/>
        <v>33</v>
      </c>
      <c r="AC23" s="14">
        <f t="shared" si="5"/>
        <v>43</v>
      </c>
      <c r="AD23" s="14">
        <f t="shared" si="5"/>
        <v>45</v>
      </c>
      <c r="AE23" s="17">
        <f t="shared" si="6"/>
        <v>45</v>
      </c>
      <c r="AF23" s="17">
        <f t="shared" si="10"/>
        <v>45.857142857142854</v>
      </c>
    </row>
    <row r="24" spans="1:32" x14ac:dyDescent="0.35">
      <c r="A24" s="16">
        <v>0.66666666666666696</v>
      </c>
      <c r="B24" s="14">
        <f>'Class 06 11 2024'!B24</f>
        <v>25</v>
      </c>
      <c r="C24" s="14">
        <f>'Class 07 11 2024'!B24</f>
        <v>19</v>
      </c>
      <c r="D24" s="14">
        <f>'Class 08 11 2024'!B24</f>
        <v>31</v>
      </c>
      <c r="E24" s="14">
        <f>'Class 09 11 2024'!B24</f>
        <v>26</v>
      </c>
      <c r="F24" s="14">
        <f>'Class 10 11 2024'!B24</f>
        <v>18</v>
      </c>
      <c r="G24" s="14">
        <f>'Class 11 11 2024'!B24</f>
        <v>24</v>
      </c>
      <c r="H24" s="14">
        <f>'Class 12 11 2024'!B24</f>
        <v>24</v>
      </c>
      <c r="I24" s="17">
        <f t="shared" si="3"/>
        <v>24.6</v>
      </c>
      <c r="J24" s="17">
        <f t="shared" si="7"/>
        <v>23.857142857142858</v>
      </c>
      <c r="L24" s="16">
        <v>0.66666666666666696</v>
      </c>
      <c r="M24" s="14">
        <f>'Class 06 11 2024'!I24</f>
        <v>33</v>
      </c>
      <c r="N24" s="14">
        <f>'Class 07 11 2024'!I24</f>
        <v>35</v>
      </c>
      <c r="O24" s="14">
        <f>'Class 08 11 2024'!I24</f>
        <v>37</v>
      </c>
      <c r="P24" s="14">
        <f>'Class 09 11 2024'!I24</f>
        <v>19</v>
      </c>
      <c r="Q24" s="14">
        <f>'Class 10 11 2024'!I24</f>
        <v>25</v>
      </c>
      <c r="R24" s="14">
        <f>'Class 11 11 2024'!I24</f>
        <v>32</v>
      </c>
      <c r="S24" s="14">
        <f>'Class 12 11 2024'!I24</f>
        <v>29</v>
      </c>
      <c r="T24" s="17">
        <f t="shared" si="4"/>
        <v>33.200000000000003</v>
      </c>
      <c r="U24" s="17">
        <f t="shared" si="8"/>
        <v>30</v>
      </c>
      <c r="W24" s="16">
        <v>0.66666666666666696</v>
      </c>
      <c r="X24" s="14">
        <f t="shared" si="9"/>
        <v>58</v>
      </c>
      <c r="Y24" s="14">
        <f t="shared" si="5"/>
        <v>54</v>
      </c>
      <c r="Z24" s="14">
        <f t="shared" si="5"/>
        <v>68</v>
      </c>
      <c r="AA24" s="14">
        <f t="shared" si="5"/>
        <v>45</v>
      </c>
      <c r="AB24" s="14">
        <f t="shared" si="5"/>
        <v>43</v>
      </c>
      <c r="AC24" s="14">
        <f t="shared" si="5"/>
        <v>56</v>
      </c>
      <c r="AD24" s="14">
        <f t="shared" si="5"/>
        <v>53</v>
      </c>
      <c r="AE24" s="17">
        <f t="shared" si="6"/>
        <v>57.8</v>
      </c>
      <c r="AF24" s="17">
        <f t="shared" si="10"/>
        <v>53.857142857142854</v>
      </c>
    </row>
    <row r="25" spans="1:32" x14ac:dyDescent="0.35">
      <c r="A25" s="16">
        <v>0.70833333333333304</v>
      </c>
      <c r="B25" s="14">
        <f>'Class 06 11 2024'!B25</f>
        <v>17</v>
      </c>
      <c r="C25" s="14">
        <f>'Class 07 11 2024'!B25</f>
        <v>28</v>
      </c>
      <c r="D25" s="14">
        <f>'Class 08 11 2024'!B25</f>
        <v>32</v>
      </c>
      <c r="E25" s="14">
        <f>'Class 09 11 2024'!B25</f>
        <v>18</v>
      </c>
      <c r="F25" s="14">
        <f>'Class 10 11 2024'!B25</f>
        <v>16</v>
      </c>
      <c r="G25" s="14">
        <f>'Class 11 11 2024'!B25</f>
        <v>32</v>
      </c>
      <c r="H25" s="14">
        <f>'Class 12 11 2024'!B25</f>
        <v>31</v>
      </c>
      <c r="I25" s="17">
        <f t="shared" si="3"/>
        <v>28</v>
      </c>
      <c r="J25" s="17">
        <f t="shared" si="7"/>
        <v>24.857142857142858</v>
      </c>
      <c r="L25" s="16">
        <v>0.70833333333333304</v>
      </c>
      <c r="M25" s="14">
        <f>'Class 06 11 2024'!I25</f>
        <v>27</v>
      </c>
      <c r="N25" s="14">
        <f>'Class 07 11 2024'!I25</f>
        <v>33</v>
      </c>
      <c r="O25" s="14">
        <f>'Class 08 11 2024'!I25</f>
        <v>37</v>
      </c>
      <c r="P25" s="14">
        <f>'Class 09 11 2024'!I25</f>
        <v>22</v>
      </c>
      <c r="Q25" s="14">
        <f>'Class 10 11 2024'!I25</f>
        <v>21</v>
      </c>
      <c r="R25" s="14">
        <f>'Class 11 11 2024'!I25</f>
        <v>15</v>
      </c>
      <c r="S25" s="14">
        <f>'Class 12 11 2024'!I25</f>
        <v>38</v>
      </c>
      <c r="T25" s="17">
        <f t="shared" si="4"/>
        <v>30</v>
      </c>
      <c r="U25" s="17">
        <f t="shared" si="8"/>
        <v>27.571428571428573</v>
      </c>
      <c r="W25" s="16">
        <v>0.70833333333333304</v>
      </c>
      <c r="X25" s="14">
        <f t="shared" si="9"/>
        <v>44</v>
      </c>
      <c r="Y25" s="14">
        <f t="shared" si="5"/>
        <v>61</v>
      </c>
      <c r="Z25" s="14">
        <f t="shared" si="5"/>
        <v>69</v>
      </c>
      <c r="AA25" s="14">
        <f t="shared" si="5"/>
        <v>40</v>
      </c>
      <c r="AB25" s="14">
        <f t="shared" si="5"/>
        <v>37</v>
      </c>
      <c r="AC25" s="14">
        <f t="shared" si="5"/>
        <v>47</v>
      </c>
      <c r="AD25" s="14">
        <f t="shared" si="5"/>
        <v>69</v>
      </c>
      <c r="AE25" s="17">
        <f t="shared" si="6"/>
        <v>58</v>
      </c>
      <c r="AF25" s="17">
        <f t="shared" si="10"/>
        <v>52.428571428571431</v>
      </c>
    </row>
    <row r="26" spans="1:32" x14ac:dyDescent="0.35">
      <c r="A26" s="16">
        <v>0.75</v>
      </c>
      <c r="B26" s="14">
        <f>'Class 06 11 2024'!B26</f>
        <v>27</v>
      </c>
      <c r="C26" s="14">
        <f>'Class 07 11 2024'!B26</f>
        <v>28</v>
      </c>
      <c r="D26" s="14">
        <f>'Class 08 11 2024'!B26</f>
        <v>32</v>
      </c>
      <c r="E26" s="14">
        <f>'Class 09 11 2024'!B26</f>
        <v>18</v>
      </c>
      <c r="F26" s="14">
        <f>'Class 10 11 2024'!B26</f>
        <v>14</v>
      </c>
      <c r="G26" s="14">
        <f>'Class 11 11 2024'!B26</f>
        <v>28</v>
      </c>
      <c r="H26" s="14">
        <f>'Class 12 11 2024'!B26</f>
        <v>27</v>
      </c>
      <c r="I26" s="17">
        <f t="shared" si="3"/>
        <v>28.4</v>
      </c>
      <c r="J26" s="17">
        <f t="shared" si="7"/>
        <v>24.857142857142858</v>
      </c>
      <c r="L26" s="16">
        <v>0.75</v>
      </c>
      <c r="M26" s="14">
        <f>'Class 06 11 2024'!I26</f>
        <v>30</v>
      </c>
      <c r="N26" s="14">
        <f>'Class 07 11 2024'!I26</f>
        <v>26</v>
      </c>
      <c r="O26" s="14">
        <f>'Class 08 11 2024'!I26</f>
        <v>18</v>
      </c>
      <c r="P26" s="14">
        <f>'Class 09 11 2024'!I26</f>
        <v>24</v>
      </c>
      <c r="Q26" s="14">
        <f>'Class 10 11 2024'!I26</f>
        <v>19</v>
      </c>
      <c r="R26" s="14">
        <f>'Class 11 11 2024'!I26</f>
        <v>27</v>
      </c>
      <c r="S26" s="14">
        <f>'Class 12 11 2024'!I26</f>
        <v>24</v>
      </c>
      <c r="T26" s="17">
        <f t="shared" si="4"/>
        <v>25</v>
      </c>
      <c r="U26" s="17">
        <f t="shared" si="8"/>
        <v>24</v>
      </c>
      <c r="W26" s="16">
        <v>0.75</v>
      </c>
      <c r="X26" s="14">
        <f t="shared" si="9"/>
        <v>57</v>
      </c>
      <c r="Y26" s="14">
        <f t="shared" si="5"/>
        <v>54</v>
      </c>
      <c r="Z26" s="14">
        <f t="shared" si="5"/>
        <v>50</v>
      </c>
      <c r="AA26" s="14">
        <f t="shared" si="5"/>
        <v>42</v>
      </c>
      <c r="AB26" s="14">
        <f t="shared" si="5"/>
        <v>33</v>
      </c>
      <c r="AC26" s="14">
        <f t="shared" si="5"/>
        <v>55</v>
      </c>
      <c r="AD26" s="14">
        <f t="shared" si="5"/>
        <v>51</v>
      </c>
      <c r="AE26" s="17">
        <f t="shared" si="6"/>
        <v>53.4</v>
      </c>
      <c r="AF26" s="17">
        <f t="shared" si="10"/>
        <v>48.857142857142854</v>
      </c>
    </row>
    <row r="27" spans="1:32" x14ac:dyDescent="0.35">
      <c r="A27" s="16">
        <v>0.79166666666666696</v>
      </c>
      <c r="B27" s="14">
        <f>'Class 06 11 2024'!B27</f>
        <v>13</v>
      </c>
      <c r="C27" s="14">
        <f>'Class 07 11 2024'!B27</f>
        <v>30</v>
      </c>
      <c r="D27" s="14">
        <f>'Class 08 11 2024'!B27</f>
        <v>28</v>
      </c>
      <c r="E27" s="14">
        <f>'Class 09 11 2024'!B27</f>
        <v>16</v>
      </c>
      <c r="F27" s="14">
        <f>'Class 10 11 2024'!B27</f>
        <v>13</v>
      </c>
      <c r="G27" s="14">
        <f>'Class 11 11 2024'!B27</f>
        <v>15</v>
      </c>
      <c r="H27" s="14">
        <f>'Class 12 11 2024'!B27</f>
        <v>13</v>
      </c>
      <c r="I27" s="17">
        <f t="shared" si="3"/>
        <v>19.8</v>
      </c>
      <c r="J27" s="17">
        <f t="shared" si="7"/>
        <v>18.285714285714285</v>
      </c>
      <c r="L27" s="16">
        <v>0.79166666666666696</v>
      </c>
      <c r="M27" s="14">
        <f>'Class 06 11 2024'!I27</f>
        <v>19</v>
      </c>
      <c r="N27" s="14">
        <f>'Class 07 11 2024'!I27</f>
        <v>23</v>
      </c>
      <c r="O27" s="14">
        <f>'Class 08 11 2024'!I27</f>
        <v>25</v>
      </c>
      <c r="P27" s="14">
        <f>'Class 09 11 2024'!I27</f>
        <v>15</v>
      </c>
      <c r="Q27" s="14">
        <f>'Class 10 11 2024'!I27</f>
        <v>14</v>
      </c>
      <c r="R27" s="14">
        <f>'Class 11 11 2024'!I27</f>
        <v>11</v>
      </c>
      <c r="S27" s="14">
        <f>'Class 12 11 2024'!I27</f>
        <v>23</v>
      </c>
      <c r="T27" s="17">
        <f t="shared" si="4"/>
        <v>20.2</v>
      </c>
      <c r="U27" s="17">
        <f t="shared" si="8"/>
        <v>18.571428571428573</v>
      </c>
      <c r="W27" s="16">
        <v>0.79166666666666696</v>
      </c>
      <c r="X27" s="14">
        <f t="shared" si="9"/>
        <v>32</v>
      </c>
      <c r="Y27" s="14">
        <f t="shared" si="5"/>
        <v>53</v>
      </c>
      <c r="Z27" s="14">
        <f t="shared" si="5"/>
        <v>53</v>
      </c>
      <c r="AA27" s="14">
        <f t="shared" si="5"/>
        <v>31</v>
      </c>
      <c r="AB27" s="14">
        <f t="shared" si="5"/>
        <v>27</v>
      </c>
      <c r="AC27" s="14">
        <f t="shared" si="5"/>
        <v>26</v>
      </c>
      <c r="AD27" s="14">
        <f t="shared" si="5"/>
        <v>36</v>
      </c>
      <c r="AE27" s="17">
        <f t="shared" si="6"/>
        <v>40</v>
      </c>
      <c r="AF27" s="17">
        <f t="shared" si="10"/>
        <v>36.857142857142854</v>
      </c>
    </row>
    <row r="28" spans="1:32" x14ac:dyDescent="0.35">
      <c r="A28" s="16">
        <v>0.83333333333333304</v>
      </c>
      <c r="B28" s="14">
        <f>'Class 06 11 2024'!B28</f>
        <v>20</v>
      </c>
      <c r="C28" s="14">
        <f>'Class 07 11 2024'!B28</f>
        <v>9</v>
      </c>
      <c r="D28" s="14">
        <f>'Class 08 11 2024'!B28</f>
        <v>16</v>
      </c>
      <c r="E28" s="14">
        <f>'Class 09 11 2024'!B28</f>
        <v>13</v>
      </c>
      <c r="F28" s="14">
        <f>'Class 10 11 2024'!B28</f>
        <v>9</v>
      </c>
      <c r="G28" s="14">
        <f>'Class 11 11 2024'!B28</f>
        <v>10</v>
      </c>
      <c r="H28" s="14">
        <f>'Class 12 11 2024'!B28</f>
        <v>14</v>
      </c>
      <c r="I28" s="17">
        <f t="shared" si="3"/>
        <v>13.8</v>
      </c>
      <c r="J28" s="17">
        <f t="shared" si="7"/>
        <v>13</v>
      </c>
      <c r="L28" s="16">
        <v>0.83333333333333304</v>
      </c>
      <c r="M28" s="14">
        <f>'Class 06 11 2024'!I28</f>
        <v>22</v>
      </c>
      <c r="N28" s="14">
        <f>'Class 07 11 2024'!I28</f>
        <v>16</v>
      </c>
      <c r="O28" s="14">
        <f>'Class 08 11 2024'!I28</f>
        <v>12</v>
      </c>
      <c r="P28" s="14">
        <f>'Class 09 11 2024'!I28</f>
        <v>8</v>
      </c>
      <c r="Q28" s="14">
        <f>'Class 10 11 2024'!I28</f>
        <v>7</v>
      </c>
      <c r="R28" s="14">
        <f>'Class 11 11 2024'!I28</f>
        <v>15</v>
      </c>
      <c r="S28" s="14">
        <f>'Class 12 11 2024'!I28</f>
        <v>16</v>
      </c>
      <c r="T28" s="17">
        <f t="shared" si="4"/>
        <v>16.2</v>
      </c>
      <c r="U28" s="17">
        <f t="shared" si="8"/>
        <v>13.714285714285714</v>
      </c>
      <c r="W28" s="16">
        <v>0.83333333333333304</v>
      </c>
      <c r="X28" s="14">
        <f t="shared" si="9"/>
        <v>42</v>
      </c>
      <c r="Y28" s="14">
        <f t="shared" si="5"/>
        <v>25</v>
      </c>
      <c r="Z28" s="14">
        <f t="shared" si="5"/>
        <v>28</v>
      </c>
      <c r="AA28" s="14">
        <f t="shared" si="5"/>
        <v>21</v>
      </c>
      <c r="AB28" s="14">
        <f t="shared" si="5"/>
        <v>16</v>
      </c>
      <c r="AC28" s="14">
        <f t="shared" si="5"/>
        <v>25</v>
      </c>
      <c r="AD28" s="14">
        <f t="shared" si="5"/>
        <v>30</v>
      </c>
      <c r="AE28" s="17">
        <f t="shared" si="6"/>
        <v>30</v>
      </c>
      <c r="AF28" s="17">
        <f t="shared" si="10"/>
        <v>26.714285714285715</v>
      </c>
    </row>
    <row r="29" spans="1:32" x14ac:dyDescent="0.35">
      <c r="A29" s="16">
        <v>0.875</v>
      </c>
      <c r="B29" s="14">
        <f>'Class 06 11 2024'!B29</f>
        <v>16</v>
      </c>
      <c r="C29" s="14">
        <f>'Class 07 11 2024'!B29</f>
        <v>11</v>
      </c>
      <c r="D29" s="14">
        <f>'Class 08 11 2024'!B29</f>
        <v>24</v>
      </c>
      <c r="E29" s="14">
        <f>'Class 09 11 2024'!B29</f>
        <v>11</v>
      </c>
      <c r="F29" s="14">
        <f>'Class 10 11 2024'!B29</f>
        <v>4</v>
      </c>
      <c r="G29" s="14">
        <f>'Class 11 11 2024'!B29</f>
        <v>7</v>
      </c>
      <c r="H29" s="14">
        <f>'Class 12 11 2024'!B29</f>
        <v>9</v>
      </c>
      <c r="I29" s="17">
        <f t="shared" si="3"/>
        <v>13.4</v>
      </c>
      <c r="J29" s="17">
        <f t="shared" si="7"/>
        <v>11.714285714285714</v>
      </c>
      <c r="L29" s="16">
        <v>0.875</v>
      </c>
      <c r="M29" s="14">
        <f>'Class 06 11 2024'!I29</f>
        <v>12</v>
      </c>
      <c r="N29" s="14">
        <f>'Class 07 11 2024'!I29</f>
        <v>15</v>
      </c>
      <c r="O29" s="14">
        <f>'Class 08 11 2024'!I29</f>
        <v>11</v>
      </c>
      <c r="P29" s="14">
        <f>'Class 09 11 2024'!I29</f>
        <v>5</v>
      </c>
      <c r="Q29" s="14">
        <f>'Class 10 11 2024'!I29</f>
        <v>9</v>
      </c>
      <c r="R29" s="14">
        <f>'Class 11 11 2024'!I29</f>
        <v>8</v>
      </c>
      <c r="S29" s="14">
        <f>'Class 12 11 2024'!I29</f>
        <v>7</v>
      </c>
      <c r="T29" s="17">
        <f t="shared" si="4"/>
        <v>10.6</v>
      </c>
      <c r="U29" s="17">
        <f t="shared" si="8"/>
        <v>9.5714285714285712</v>
      </c>
      <c r="W29" s="16">
        <v>0.875</v>
      </c>
      <c r="X29" s="14">
        <f t="shared" si="9"/>
        <v>28</v>
      </c>
      <c r="Y29" s="14">
        <f t="shared" si="5"/>
        <v>26</v>
      </c>
      <c r="Z29" s="14">
        <f t="shared" si="5"/>
        <v>35</v>
      </c>
      <c r="AA29" s="14">
        <f t="shared" si="5"/>
        <v>16</v>
      </c>
      <c r="AB29" s="14">
        <f t="shared" si="5"/>
        <v>13</v>
      </c>
      <c r="AC29" s="14">
        <f t="shared" si="5"/>
        <v>15</v>
      </c>
      <c r="AD29" s="14">
        <f t="shared" si="5"/>
        <v>16</v>
      </c>
      <c r="AE29" s="17">
        <f t="shared" si="6"/>
        <v>24</v>
      </c>
      <c r="AF29" s="17">
        <f t="shared" si="10"/>
        <v>21.285714285714285</v>
      </c>
    </row>
    <row r="30" spans="1:32" x14ac:dyDescent="0.35">
      <c r="A30" s="16">
        <v>0.91666666666666696</v>
      </c>
      <c r="B30" s="14">
        <f>'Class 06 11 2024'!B30</f>
        <v>3</v>
      </c>
      <c r="C30" s="14">
        <f>'Class 07 11 2024'!B30</f>
        <v>6</v>
      </c>
      <c r="D30" s="14">
        <f>'Class 08 11 2024'!B30</f>
        <v>13</v>
      </c>
      <c r="E30" s="14">
        <f>'Class 09 11 2024'!B30</f>
        <v>4</v>
      </c>
      <c r="F30" s="14">
        <f>'Class 10 11 2024'!B30</f>
        <v>3</v>
      </c>
      <c r="G30" s="14">
        <f>'Class 11 11 2024'!B30</f>
        <v>8</v>
      </c>
      <c r="H30" s="14">
        <f>'Class 12 11 2024'!B30</f>
        <v>7</v>
      </c>
      <c r="I30" s="17">
        <f t="shared" si="3"/>
        <v>7.4</v>
      </c>
      <c r="J30" s="17">
        <f t="shared" si="7"/>
        <v>6.2857142857142856</v>
      </c>
      <c r="L30" s="16">
        <v>0.91666666666666696</v>
      </c>
      <c r="M30" s="14">
        <f>'Class 06 11 2024'!I30</f>
        <v>8</v>
      </c>
      <c r="N30" s="14">
        <f>'Class 07 11 2024'!I30</f>
        <v>11</v>
      </c>
      <c r="O30" s="14">
        <f>'Class 08 11 2024'!I30</f>
        <v>13</v>
      </c>
      <c r="P30" s="14">
        <f>'Class 09 11 2024'!I30</f>
        <v>6</v>
      </c>
      <c r="Q30" s="14">
        <f>'Class 10 11 2024'!I30</f>
        <v>8</v>
      </c>
      <c r="R30" s="14">
        <f>'Class 11 11 2024'!I30</f>
        <v>8</v>
      </c>
      <c r="S30" s="14">
        <f>'Class 12 11 2024'!I30</f>
        <v>9</v>
      </c>
      <c r="T30" s="17">
        <f t="shared" si="4"/>
        <v>9.8000000000000007</v>
      </c>
      <c r="U30" s="17">
        <f t="shared" si="8"/>
        <v>9</v>
      </c>
      <c r="W30" s="16">
        <v>0.91666666666666696</v>
      </c>
      <c r="X30" s="14">
        <f t="shared" si="9"/>
        <v>11</v>
      </c>
      <c r="Y30" s="14">
        <f t="shared" si="5"/>
        <v>17</v>
      </c>
      <c r="Z30" s="14">
        <f t="shared" si="5"/>
        <v>26</v>
      </c>
      <c r="AA30" s="14">
        <f t="shared" si="5"/>
        <v>10</v>
      </c>
      <c r="AB30" s="14">
        <f t="shared" si="5"/>
        <v>11</v>
      </c>
      <c r="AC30" s="14">
        <f t="shared" si="5"/>
        <v>16</v>
      </c>
      <c r="AD30" s="14">
        <f t="shared" si="5"/>
        <v>16</v>
      </c>
      <c r="AE30" s="17">
        <f t="shared" si="6"/>
        <v>17.2</v>
      </c>
      <c r="AF30" s="17">
        <f t="shared" si="10"/>
        <v>15.285714285714286</v>
      </c>
    </row>
    <row r="31" spans="1:32" ht="15" thickBot="1" x14ac:dyDescent="0.4">
      <c r="A31" s="18">
        <v>0.95833333333333304</v>
      </c>
      <c r="B31" s="19">
        <f>'Class 06 11 2024'!B31</f>
        <v>1</v>
      </c>
      <c r="C31" s="19">
        <f>'Class 07 11 2024'!B31</f>
        <v>2</v>
      </c>
      <c r="D31" s="19">
        <f>'Class 08 11 2024'!B31</f>
        <v>5</v>
      </c>
      <c r="E31" s="19">
        <f>'Class 09 11 2024'!B31</f>
        <v>2</v>
      </c>
      <c r="F31" s="19">
        <f>'Class 10 11 2024'!B31</f>
        <v>1</v>
      </c>
      <c r="G31" s="19">
        <f>'Class 11 11 2024'!B31</f>
        <v>4</v>
      </c>
      <c r="H31" s="19">
        <f>'Class 12 11 2024'!B31</f>
        <v>2</v>
      </c>
      <c r="I31" s="20">
        <f t="shared" si="3"/>
        <v>2.8</v>
      </c>
      <c r="J31" s="20">
        <f t="shared" si="7"/>
        <v>2.4285714285714284</v>
      </c>
      <c r="L31" s="18">
        <v>0.95833333333333304</v>
      </c>
      <c r="M31" s="19">
        <f>'Class 06 11 2024'!I31</f>
        <v>3</v>
      </c>
      <c r="N31" s="19">
        <f>'Class 07 11 2024'!I31</f>
        <v>5</v>
      </c>
      <c r="O31" s="19">
        <f>'Class 08 11 2024'!I31</f>
        <v>5</v>
      </c>
      <c r="P31" s="19">
        <f>'Class 09 11 2024'!I31</f>
        <v>8</v>
      </c>
      <c r="Q31" s="19">
        <f>'Class 10 11 2024'!I31</f>
        <v>1</v>
      </c>
      <c r="R31" s="19">
        <f>'Class 11 11 2024'!I31</f>
        <v>8</v>
      </c>
      <c r="S31" s="19">
        <f>'Class 12 11 2024'!I31</f>
        <v>7</v>
      </c>
      <c r="T31" s="20">
        <f t="shared" si="4"/>
        <v>5.6</v>
      </c>
      <c r="U31" s="20">
        <f t="shared" si="8"/>
        <v>5.2857142857142856</v>
      </c>
      <c r="W31" s="18">
        <v>0.95833333333333304</v>
      </c>
      <c r="X31" s="19">
        <f t="shared" si="9"/>
        <v>4</v>
      </c>
      <c r="Y31" s="19">
        <f t="shared" si="5"/>
        <v>7</v>
      </c>
      <c r="Z31" s="19">
        <f t="shared" si="5"/>
        <v>10</v>
      </c>
      <c r="AA31" s="19">
        <f t="shared" si="5"/>
        <v>10</v>
      </c>
      <c r="AB31" s="19">
        <f t="shared" si="5"/>
        <v>2</v>
      </c>
      <c r="AC31" s="19">
        <f t="shared" si="5"/>
        <v>12</v>
      </c>
      <c r="AD31" s="19">
        <f t="shared" si="5"/>
        <v>9</v>
      </c>
      <c r="AE31" s="20">
        <f t="shared" si="6"/>
        <v>8.4</v>
      </c>
      <c r="AF31" s="20">
        <f t="shared" si="10"/>
        <v>7.7142857142857144</v>
      </c>
    </row>
    <row r="32" spans="1:32" x14ac:dyDescent="0.35">
      <c r="A32" s="21"/>
      <c r="B32" s="14"/>
      <c r="C32" s="14"/>
      <c r="D32" s="14"/>
      <c r="E32" s="14"/>
      <c r="F32" s="14"/>
      <c r="G32" s="14"/>
      <c r="H32" s="14"/>
      <c r="I32" s="15"/>
      <c r="J32" s="15"/>
      <c r="L32" s="21"/>
      <c r="M32" s="14"/>
      <c r="N32" s="14"/>
      <c r="O32" s="14"/>
      <c r="P32" s="14"/>
      <c r="Q32" s="14"/>
      <c r="R32" s="14"/>
      <c r="S32" s="14"/>
      <c r="T32" s="15"/>
      <c r="U32" s="15"/>
      <c r="W32" s="21"/>
      <c r="X32" s="14"/>
      <c r="Y32" s="14"/>
      <c r="Z32" s="14"/>
      <c r="AA32" s="14"/>
      <c r="AB32" s="14"/>
      <c r="AC32" s="14"/>
      <c r="AD32" s="14"/>
      <c r="AE32" s="15"/>
      <c r="AF32" s="15"/>
    </row>
    <row r="33" spans="1:32" x14ac:dyDescent="0.35">
      <c r="A33" s="21" t="s">
        <v>15</v>
      </c>
      <c r="B33" s="14"/>
      <c r="C33" s="14"/>
      <c r="D33" s="14"/>
      <c r="E33" s="14"/>
      <c r="F33" s="14"/>
      <c r="G33" s="14"/>
      <c r="H33" s="14"/>
      <c r="I33" s="17"/>
      <c r="J33" s="17"/>
      <c r="L33" s="21" t="s">
        <v>15</v>
      </c>
      <c r="M33" s="14"/>
      <c r="N33" s="14"/>
      <c r="O33" s="14"/>
      <c r="P33" s="14"/>
      <c r="Q33" s="14"/>
      <c r="R33" s="14"/>
      <c r="S33" s="14"/>
      <c r="T33" s="17"/>
      <c r="U33" s="17"/>
      <c r="W33" s="21" t="s">
        <v>15</v>
      </c>
      <c r="X33" s="14"/>
      <c r="Y33" s="14"/>
      <c r="Z33" s="14"/>
      <c r="AA33" s="14"/>
      <c r="AB33" s="14"/>
      <c r="AC33" s="14"/>
      <c r="AD33" s="14"/>
      <c r="AE33" s="17"/>
      <c r="AF33" s="17"/>
    </row>
    <row r="34" spans="1:32" x14ac:dyDescent="0.35">
      <c r="A34" s="21" t="s">
        <v>16</v>
      </c>
      <c r="B34" s="14">
        <f>SUM(B15:B26)</f>
        <v>232</v>
      </c>
      <c r="C34" s="14">
        <f t="shared" ref="C34:H34" si="11">SUM(C15:C26)</f>
        <v>248</v>
      </c>
      <c r="D34" s="14">
        <f t="shared" si="11"/>
        <v>263</v>
      </c>
      <c r="E34" s="14">
        <f t="shared" si="11"/>
        <v>203</v>
      </c>
      <c r="F34" s="14">
        <f t="shared" si="11"/>
        <v>178</v>
      </c>
      <c r="G34" s="14">
        <f t="shared" si="11"/>
        <v>248</v>
      </c>
      <c r="H34" s="14">
        <f t="shared" si="11"/>
        <v>244</v>
      </c>
      <c r="I34" s="17">
        <f>SUM(IF(WEEKDAY(B$6,2)&lt;6,B34,0),IF(WEEKDAY(C$6,2)&lt;6,C34,0),IF(WEEKDAY(D$6,2)&lt;6,D34,0),IF(WEEKDAY(E$6,2)&lt;6,E34,0),IF(WEEKDAY(F$6,2)&lt;6,F34,0),IF(WEEKDAY(G$6,2)&lt;6,G34,0),IF(WEEKDAY(H$6,2)&lt;6,H34,0))/5</f>
        <v>247</v>
      </c>
      <c r="J34" s="17">
        <f t="shared" ref="J34:J37" si="12">SUM(B34:H34)/7</f>
        <v>230.85714285714286</v>
      </c>
      <c r="L34" s="21" t="s">
        <v>16</v>
      </c>
      <c r="M34" s="14">
        <f>SUM(M15:M26)</f>
        <v>205</v>
      </c>
      <c r="N34" s="14">
        <f t="shared" ref="N34:S34" si="13">SUM(N15:N26)</f>
        <v>207</v>
      </c>
      <c r="O34" s="14">
        <f t="shared" si="13"/>
        <v>214</v>
      </c>
      <c r="P34" s="14">
        <f t="shared" si="13"/>
        <v>190</v>
      </c>
      <c r="Q34" s="14">
        <f t="shared" si="13"/>
        <v>172</v>
      </c>
      <c r="R34" s="14">
        <f t="shared" si="13"/>
        <v>196</v>
      </c>
      <c r="S34" s="14">
        <f t="shared" si="13"/>
        <v>230</v>
      </c>
      <c r="T34" s="17">
        <f>SUM(IF(WEEKDAY(M$6,2)&lt;6,M34,0),IF(WEEKDAY(N$6,2)&lt;6,N34,0),IF(WEEKDAY(O$6,2)&lt;6,O34,0),IF(WEEKDAY(P$6,2)&lt;6,P34,0),IF(WEEKDAY(Q$6,2)&lt;6,Q34,0),IF(WEEKDAY(R$6,2)&lt;6,R34,0),IF(WEEKDAY(S$6,2)&lt;6,S34,0))/5</f>
        <v>210.4</v>
      </c>
      <c r="U34" s="17">
        <f t="shared" ref="U34:U37" si="14">SUM(M34:S34)/7</f>
        <v>202</v>
      </c>
      <c r="W34" s="21" t="s">
        <v>16</v>
      </c>
      <c r="X34" s="14">
        <f>SUM(X15:X26)</f>
        <v>437</v>
      </c>
      <c r="Y34" s="14">
        <f t="shared" ref="Y34:AD34" si="15">SUM(Y15:Y26)</f>
        <v>455</v>
      </c>
      <c r="Z34" s="14">
        <f t="shared" si="15"/>
        <v>477</v>
      </c>
      <c r="AA34" s="14">
        <f t="shared" si="15"/>
        <v>393</v>
      </c>
      <c r="AB34" s="14">
        <f t="shared" si="15"/>
        <v>350</v>
      </c>
      <c r="AC34" s="14">
        <f t="shared" si="15"/>
        <v>444</v>
      </c>
      <c r="AD34" s="14">
        <f t="shared" si="15"/>
        <v>474</v>
      </c>
      <c r="AE34" s="17">
        <f>SUM(IF(WEEKDAY(X$6,2)&lt;6,X34,0),IF(WEEKDAY(Y$6,2)&lt;6,Y34,0),IF(WEEKDAY(Z$6,2)&lt;6,Z34,0),IF(WEEKDAY(AA$6,2)&lt;6,AA34,0),IF(WEEKDAY(AB$6,2)&lt;6,AB34,0),IF(WEEKDAY(AC$6,2)&lt;6,AC34,0),IF(WEEKDAY(AD$6,2)&lt;6,AD34,0))/5</f>
        <v>457.4</v>
      </c>
      <c r="AF34" s="17">
        <f t="shared" ref="AF34:AF37" si="16">SUM(X34:AD34)/7</f>
        <v>432.85714285714283</v>
      </c>
    </row>
    <row r="35" spans="1:32" x14ac:dyDescent="0.35">
      <c r="A35" s="21" t="s">
        <v>17</v>
      </c>
      <c r="B35" s="14">
        <f>SUM(B14:B29)</f>
        <v>284</v>
      </c>
      <c r="C35" s="14">
        <f t="shared" ref="C35:H35" si="17">SUM(C14:C29)</f>
        <v>301</v>
      </c>
      <c r="D35" s="14">
        <f t="shared" si="17"/>
        <v>333</v>
      </c>
      <c r="E35" s="14">
        <f t="shared" si="17"/>
        <v>248</v>
      </c>
      <c r="F35" s="14">
        <f t="shared" si="17"/>
        <v>205</v>
      </c>
      <c r="G35" s="14">
        <f t="shared" si="17"/>
        <v>281</v>
      </c>
      <c r="H35" s="14">
        <f t="shared" si="17"/>
        <v>281</v>
      </c>
      <c r="I35" s="17">
        <f>SUM(IF(WEEKDAY(B$6,2)&lt;6,B35,0),IF(WEEKDAY(C$6,2)&lt;6,C35,0),IF(WEEKDAY(D$6,2)&lt;6,D35,0),IF(WEEKDAY(E$6,2)&lt;6,E35,0),IF(WEEKDAY(F$6,2)&lt;6,F35,0),IF(WEEKDAY(G$6,2)&lt;6,G35,0),IF(WEEKDAY(H$6,2)&lt;6,H35,0))/5</f>
        <v>296</v>
      </c>
      <c r="J35" s="17">
        <f t="shared" si="12"/>
        <v>276.14285714285717</v>
      </c>
      <c r="L35" s="21" t="s">
        <v>17</v>
      </c>
      <c r="M35" s="14">
        <f>SUM(M14:M29)</f>
        <v>258</v>
      </c>
      <c r="N35" s="14">
        <f t="shared" ref="N35:S35" si="18">SUM(N14:N29)</f>
        <v>261</v>
      </c>
      <c r="O35" s="14">
        <f t="shared" si="18"/>
        <v>262</v>
      </c>
      <c r="P35" s="14">
        <f t="shared" si="18"/>
        <v>218</v>
      </c>
      <c r="Q35" s="14">
        <f t="shared" si="18"/>
        <v>202</v>
      </c>
      <c r="R35" s="14">
        <f t="shared" si="18"/>
        <v>230</v>
      </c>
      <c r="S35" s="14">
        <f t="shared" si="18"/>
        <v>277</v>
      </c>
      <c r="T35" s="17">
        <f>SUM(IF(WEEKDAY(M$6,2)&lt;6,M35,0),IF(WEEKDAY(N$6,2)&lt;6,N35,0),IF(WEEKDAY(O$6,2)&lt;6,O35,0),IF(WEEKDAY(P$6,2)&lt;6,P35,0),IF(WEEKDAY(Q$6,2)&lt;6,Q35,0),IF(WEEKDAY(R$6,2)&lt;6,R35,0),IF(WEEKDAY(S$6,2)&lt;6,S35,0))/5</f>
        <v>257.60000000000002</v>
      </c>
      <c r="U35" s="17">
        <f t="shared" si="14"/>
        <v>244</v>
      </c>
      <c r="W35" s="21" t="s">
        <v>17</v>
      </c>
      <c r="X35" s="14">
        <f>SUM(X14:X29)</f>
        <v>542</v>
      </c>
      <c r="Y35" s="14">
        <f t="shared" ref="Y35:AD35" si="19">SUM(Y14:Y29)</f>
        <v>562</v>
      </c>
      <c r="Z35" s="14">
        <f t="shared" si="19"/>
        <v>595</v>
      </c>
      <c r="AA35" s="14">
        <f t="shared" si="19"/>
        <v>466</v>
      </c>
      <c r="AB35" s="14">
        <f t="shared" si="19"/>
        <v>407</v>
      </c>
      <c r="AC35" s="14">
        <f t="shared" si="19"/>
        <v>511</v>
      </c>
      <c r="AD35" s="14">
        <f t="shared" si="19"/>
        <v>558</v>
      </c>
      <c r="AE35" s="17">
        <f>SUM(IF(WEEKDAY(X$6,2)&lt;6,X35,0),IF(WEEKDAY(Y$6,2)&lt;6,Y35,0),IF(WEEKDAY(Z$6,2)&lt;6,Z35,0),IF(WEEKDAY(AA$6,2)&lt;6,AA35,0),IF(WEEKDAY(AB$6,2)&lt;6,AB35,0),IF(WEEKDAY(AC$6,2)&lt;6,AC35,0),IF(WEEKDAY(AD$6,2)&lt;6,AD35,0))/5</f>
        <v>553.6</v>
      </c>
      <c r="AF35" s="17">
        <f t="shared" si="16"/>
        <v>520.14285714285711</v>
      </c>
    </row>
    <row r="36" spans="1:32" x14ac:dyDescent="0.35">
      <c r="A36" s="21" t="s">
        <v>18</v>
      </c>
      <c r="B36" s="14">
        <f>SUM(B14:B31)</f>
        <v>288</v>
      </c>
      <c r="C36" s="14">
        <f t="shared" ref="C36:H36" si="20">SUM(C14:C31)</f>
        <v>309</v>
      </c>
      <c r="D36" s="14">
        <f t="shared" si="20"/>
        <v>351</v>
      </c>
      <c r="E36" s="14">
        <f t="shared" si="20"/>
        <v>254</v>
      </c>
      <c r="F36" s="14">
        <f t="shared" si="20"/>
        <v>209</v>
      </c>
      <c r="G36" s="14">
        <f t="shared" si="20"/>
        <v>293</v>
      </c>
      <c r="H36" s="14">
        <f t="shared" si="20"/>
        <v>290</v>
      </c>
      <c r="I36" s="17">
        <f>SUM(IF(WEEKDAY(B$6,2)&lt;6,B36,0),IF(WEEKDAY(C$6,2)&lt;6,C36,0),IF(WEEKDAY(D$6,2)&lt;6,D36,0),IF(WEEKDAY(E$6,2)&lt;6,E36,0),IF(WEEKDAY(F$6,2)&lt;6,F36,0),IF(WEEKDAY(G$6,2)&lt;6,G36,0),IF(WEEKDAY(H$6,2)&lt;6,H36,0))/5</f>
        <v>306.2</v>
      </c>
      <c r="J36" s="17">
        <f t="shared" si="12"/>
        <v>284.85714285714283</v>
      </c>
      <c r="L36" s="21" t="s">
        <v>18</v>
      </c>
      <c r="M36" s="14">
        <f>SUM(M14:M31)</f>
        <v>269</v>
      </c>
      <c r="N36" s="14">
        <f t="shared" ref="N36:S36" si="21">SUM(N14:N31)</f>
        <v>277</v>
      </c>
      <c r="O36" s="14">
        <f t="shared" si="21"/>
        <v>280</v>
      </c>
      <c r="P36" s="14">
        <f t="shared" si="21"/>
        <v>232</v>
      </c>
      <c r="Q36" s="14">
        <f t="shared" si="21"/>
        <v>211</v>
      </c>
      <c r="R36" s="14">
        <f t="shared" si="21"/>
        <v>246</v>
      </c>
      <c r="S36" s="14">
        <f t="shared" si="21"/>
        <v>293</v>
      </c>
      <c r="T36" s="17">
        <f>SUM(IF(WEEKDAY(M$6,2)&lt;6,M36,0),IF(WEEKDAY(N$6,2)&lt;6,N36,0),IF(WEEKDAY(O$6,2)&lt;6,O36,0),IF(WEEKDAY(P$6,2)&lt;6,P36,0),IF(WEEKDAY(Q$6,2)&lt;6,Q36,0),IF(WEEKDAY(R$6,2)&lt;6,R36,0),IF(WEEKDAY(S$6,2)&lt;6,S36,0))/5</f>
        <v>273</v>
      </c>
      <c r="U36" s="17">
        <f t="shared" si="14"/>
        <v>258.28571428571428</v>
      </c>
      <c r="W36" s="21" t="s">
        <v>18</v>
      </c>
      <c r="X36" s="14">
        <f>SUM(X14:X31)</f>
        <v>557</v>
      </c>
      <c r="Y36" s="14">
        <f t="shared" ref="Y36:AD36" si="22">SUM(Y14:Y31)</f>
        <v>586</v>
      </c>
      <c r="Z36" s="14">
        <f t="shared" si="22"/>
        <v>631</v>
      </c>
      <c r="AA36" s="14">
        <f t="shared" si="22"/>
        <v>486</v>
      </c>
      <c r="AB36" s="14">
        <f t="shared" si="22"/>
        <v>420</v>
      </c>
      <c r="AC36" s="14">
        <f t="shared" si="22"/>
        <v>539</v>
      </c>
      <c r="AD36" s="14">
        <f t="shared" si="22"/>
        <v>583</v>
      </c>
      <c r="AE36" s="17">
        <f>SUM(IF(WEEKDAY(X$6,2)&lt;6,X36,0),IF(WEEKDAY(Y$6,2)&lt;6,Y36,0),IF(WEEKDAY(Z$6,2)&lt;6,Z36,0),IF(WEEKDAY(AA$6,2)&lt;6,AA36,0),IF(WEEKDAY(AB$6,2)&lt;6,AB36,0),IF(WEEKDAY(AC$6,2)&lt;6,AC36,0),IF(WEEKDAY(AD$6,2)&lt;6,AD36,0))/5</f>
        <v>579.20000000000005</v>
      </c>
      <c r="AF36" s="17">
        <f t="shared" si="16"/>
        <v>543.14285714285711</v>
      </c>
    </row>
    <row r="37" spans="1:32" x14ac:dyDescent="0.35">
      <c r="A37" s="21" t="s">
        <v>19</v>
      </c>
      <c r="B37" s="14">
        <f>SUM(B8:B31)</f>
        <v>290</v>
      </c>
      <c r="C37" s="14">
        <f t="shared" ref="C37:H37" si="23">SUM(C8:C31)</f>
        <v>311</v>
      </c>
      <c r="D37" s="14">
        <f t="shared" si="23"/>
        <v>355</v>
      </c>
      <c r="E37" s="14">
        <f t="shared" si="23"/>
        <v>257</v>
      </c>
      <c r="F37" s="14">
        <f t="shared" si="23"/>
        <v>218</v>
      </c>
      <c r="G37" s="14">
        <f t="shared" si="23"/>
        <v>298</v>
      </c>
      <c r="H37" s="14">
        <f t="shared" si="23"/>
        <v>293</v>
      </c>
      <c r="I37" s="17">
        <f>SUM(IF(WEEKDAY(B$6,2)&lt;6,B37,0),IF(WEEKDAY(C$6,2)&lt;6,C37,0),IF(WEEKDAY(D$6,2)&lt;6,D37,0),IF(WEEKDAY(E$6,2)&lt;6,E37,0),IF(WEEKDAY(F$6,2)&lt;6,F37,0),IF(WEEKDAY(G$6,2)&lt;6,G37,0),IF(WEEKDAY(H$6,2)&lt;6,H37,0))/5</f>
        <v>309.39999999999998</v>
      </c>
      <c r="J37" s="17">
        <f t="shared" si="12"/>
        <v>288.85714285714283</v>
      </c>
      <c r="L37" s="21" t="s">
        <v>19</v>
      </c>
      <c r="M37" s="14">
        <f>SUM(M8:M31)</f>
        <v>270</v>
      </c>
      <c r="N37" s="14">
        <f t="shared" ref="N37:S37" si="24">SUM(N8:N31)</f>
        <v>279</v>
      </c>
      <c r="O37" s="14">
        <f t="shared" si="24"/>
        <v>285</v>
      </c>
      <c r="P37" s="14">
        <f t="shared" si="24"/>
        <v>240</v>
      </c>
      <c r="Q37" s="14">
        <f t="shared" si="24"/>
        <v>219</v>
      </c>
      <c r="R37" s="14">
        <f t="shared" si="24"/>
        <v>247</v>
      </c>
      <c r="S37" s="14">
        <f t="shared" si="24"/>
        <v>295</v>
      </c>
      <c r="T37" s="17">
        <f>SUM(IF(WEEKDAY(M$6,2)&lt;6,M37,0),IF(WEEKDAY(N$6,2)&lt;6,N37,0),IF(WEEKDAY(O$6,2)&lt;6,O37,0),IF(WEEKDAY(P$6,2)&lt;6,P37,0),IF(WEEKDAY(Q$6,2)&lt;6,Q37,0),IF(WEEKDAY(R$6,2)&lt;6,R37,0),IF(WEEKDAY(S$6,2)&lt;6,S37,0))/5</f>
        <v>275.2</v>
      </c>
      <c r="U37" s="17">
        <f t="shared" si="14"/>
        <v>262.14285714285717</v>
      </c>
      <c r="W37" s="21" t="s">
        <v>19</v>
      </c>
      <c r="X37" s="14">
        <f>SUM(X8:X31)</f>
        <v>560</v>
      </c>
      <c r="Y37" s="14">
        <f t="shared" ref="Y37:AD37" si="25">SUM(Y8:Y31)</f>
        <v>590</v>
      </c>
      <c r="Z37" s="14">
        <f t="shared" si="25"/>
        <v>640</v>
      </c>
      <c r="AA37" s="14">
        <f t="shared" si="25"/>
        <v>497</v>
      </c>
      <c r="AB37" s="14">
        <f t="shared" si="25"/>
        <v>437</v>
      </c>
      <c r="AC37" s="14">
        <f t="shared" si="25"/>
        <v>545</v>
      </c>
      <c r="AD37" s="14">
        <f t="shared" si="25"/>
        <v>588</v>
      </c>
      <c r="AE37" s="17">
        <f>SUM(IF(WEEKDAY(X$6,2)&lt;6,X37,0),IF(WEEKDAY(Y$6,2)&lt;6,Y37,0),IF(WEEKDAY(Z$6,2)&lt;6,Z37,0),IF(WEEKDAY(AA$6,2)&lt;6,AA37,0),IF(WEEKDAY(AB$6,2)&lt;6,AB37,0),IF(WEEKDAY(AC$6,2)&lt;6,AC37,0),IF(WEEKDAY(AD$6,2)&lt;6,AD37,0))/5</f>
        <v>584.6</v>
      </c>
      <c r="AF37" s="17">
        <f t="shared" si="16"/>
        <v>551</v>
      </c>
    </row>
    <row r="38" spans="1:32" ht="15" thickBot="1" x14ac:dyDescent="0.4">
      <c r="A38" s="22"/>
      <c r="B38" s="19"/>
      <c r="C38" s="19"/>
      <c r="D38" s="19"/>
      <c r="E38" s="19"/>
      <c r="F38" s="19"/>
      <c r="G38" s="19"/>
      <c r="H38" s="19"/>
      <c r="I38" s="20"/>
      <c r="J38" s="20"/>
      <c r="L38" s="22"/>
      <c r="M38" s="19"/>
      <c r="N38" s="19"/>
      <c r="O38" s="19"/>
      <c r="P38" s="19"/>
      <c r="Q38" s="19"/>
      <c r="R38" s="19"/>
      <c r="S38" s="19"/>
      <c r="T38" s="20"/>
      <c r="U38" s="20"/>
      <c r="W38" s="22"/>
      <c r="X38" s="19"/>
      <c r="Y38" s="19"/>
      <c r="Z38" s="19"/>
      <c r="AA38" s="19"/>
      <c r="AB38" s="19"/>
      <c r="AC38" s="19"/>
      <c r="AD38" s="19"/>
      <c r="AE38" s="20"/>
      <c r="AF38" s="20"/>
    </row>
    <row r="39" spans="1:32" x14ac:dyDescent="0.35">
      <c r="A39" s="21" t="s">
        <v>20</v>
      </c>
      <c r="B39" s="23">
        <f>INDEX(($A8:$J19),MATCH(B40,B8:B19,0),1)</f>
        <v>0.375</v>
      </c>
      <c r="C39" s="23">
        <f t="shared" ref="C39:J39" si="26">INDEX(($A8:$J19),MATCH(C40,C8:C19,0),1)</f>
        <v>0.375</v>
      </c>
      <c r="D39" s="23">
        <f t="shared" si="26"/>
        <v>0.375</v>
      </c>
      <c r="E39" s="23">
        <f t="shared" si="26"/>
        <v>0.45833333333333298</v>
      </c>
      <c r="F39" s="23">
        <f t="shared" si="26"/>
        <v>0.41666666666666702</v>
      </c>
      <c r="G39" s="23">
        <f t="shared" si="26"/>
        <v>0.375</v>
      </c>
      <c r="H39" s="23">
        <f t="shared" si="26"/>
        <v>0.375</v>
      </c>
      <c r="I39" s="24">
        <f t="shared" si="26"/>
        <v>0.375</v>
      </c>
      <c r="J39" s="24">
        <f t="shared" si="26"/>
        <v>0.375</v>
      </c>
      <c r="L39" s="21" t="s">
        <v>20</v>
      </c>
      <c r="M39" s="23">
        <f>INDEX(($L8:$U19),MATCH(M40,M8:M19,0),1)</f>
        <v>0.375</v>
      </c>
      <c r="N39" s="23">
        <f t="shared" ref="N39:U39" si="27">INDEX(($L8:$U19),MATCH(N40,N8:N19,0),1)</f>
        <v>0.375</v>
      </c>
      <c r="O39" s="23">
        <f t="shared" si="27"/>
        <v>0.375</v>
      </c>
      <c r="P39" s="23">
        <f t="shared" si="27"/>
        <v>0.45833333333333298</v>
      </c>
      <c r="Q39" s="23">
        <f t="shared" si="27"/>
        <v>0.45833333333333298</v>
      </c>
      <c r="R39" s="23">
        <f t="shared" si="27"/>
        <v>0.375</v>
      </c>
      <c r="S39" s="23">
        <f t="shared" si="27"/>
        <v>0.375</v>
      </c>
      <c r="T39" s="24">
        <f t="shared" si="27"/>
        <v>0.375</v>
      </c>
      <c r="U39" s="24">
        <f t="shared" si="27"/>
        <v>0.45833333333333298</v>
      </c>
      <c r="W39" s="21" t="s">
        <v>20</v>
      </c>
      <c r="X39" s="23">
        <f>INDEX(($W8:$AF19),MATCH(X40,X8:X19,0),1)</f>
        <v>0.375</v>
      </c>
      <c r="Y39" s="23">
        <f t="shared" ref="Y39:AF39" si="28">INDEX(($W8:$AF19),MATCH(Y40,Y8:Y19,0),1)</f>
        <v>0.375</v>
      </c>
      <c r="Z39" s="23">
        <f t="shared" si="28"/>
        <v>0.375</v>
      </c>
      <c r="AA39" s="23">
        <f t="shared" si="28"/>
        <v>0.45833333333333298</v>
      </c>
      <c r="AB39" s="23">
        <f t="shared" si="28"/>
        <v>0.41666666666666702</v>
      </c>
      <c r="AC39" s="23">
        <f t="shared" si="28"/>
        <v>0.375</v>
      </c>
      <c r="AD39" s="23">
        <f t="shared" si="28"/>
        <v>0.375</v>
      </c>
      <c r="AE39" s="24">
        <f t="shared" si="28"/>
        <v>0.375</v>
      </c>
      <c r="AF39" s="24">
        <f t="shared" si="28"/>
        <v>0.375</v>
      </c>
    </row>
    <row r="40" spans="1:32" s="28" customFormat="1" x14ac:dyDescent="0.35">
      <c r="A40" s="25"/>
      <c r="B40" s="26">
        <f>MAX(B8:B19)</f>
        <v>43</v>
      </c>
      <c r="C40" s="26">
        <f t="shared" ref="C40:J40" si="29">MAX(C8:C19)</f>
        <v>36</v>
      </c>
      <c r="D40" s="26">
        <f t="shared" si="29"/>
        <v>35</v>
      </c>
      <c r="E40" s="26">
        <f t="shared" si="29"/>
        <v>18</v>
      </c>
      <c r="F40" s="26">
        <f t="shared" si="29"/>
        <v>21</v>
      </c>
      <c r="G40" s="26">
        <f t="shared" si="29"/>
        <v>37</v>
      </c>
      <c r="H40" s="26">
        <f t="shared" si="29"/>
        <v>39</v>
      </c>
      <c r="I40" s="27">
        <f t="shared" si="29"/>
        <v>38</v>
      </c>
      <c r="J40" s="27">
        <f t="shared" si="29"/>
        <v>29.714285714285715</v>
      </c>
      <c r="L40" s="25"/>
      <c r="M40" s="26">
        <f>MAX(M8:M19)</f>
        <v>13</v>
      </c>
      <c r="N40" s="26">
        <f t="shared" ref="N40:U40" si="30">MAX(N8:N19)</f>
        <v>14</v>
      </c>
      <c r="O40" s="26">
        <f t="shared" si="30"/>
        <v>13</v>
      </c>
      <c r="P40" s="26">
        <f t="shared" si="30"/>
        <v>15</v>
      </c>
      <c r="Q40" s="26">
        <f t="shared" si="30"/>
        <v>19</v>
      </c>
      <c r="R40" s="26">
        <f t="shared" si="30"/>
        <v>16</v>
      </c>
      <c r="S40" s="26">
        <f t="shared" si="30"/>
        <v>22</v>
      </c>
      <c r="T40" s="27">
        <f t="shared" si="30"/>
        <v>15.6</v>
      </c>
      <c r="U40" s="27">
        <f t="shared" si="30"/>
        <v>14</v>
      </c>
      <c r="W40" s="25"/>
      <c r="X40" s="26">
        <f>MAX(X8:X19)</f>
        <v>56</v>
      </c>
      <c r="Y40" s="26">
        <f t="shared" ref="Y40:AF40" si="31">MAX(Y8:Y19)</f>
        <v>50</v>
      </c>
      <c r="Z40" s="26">
        <f t="shared" si="31"/>
        <v>48</v>
      </c>
      <c r="AA40" s="26">
        <f t="shared" si="31"/>
        <v>33</v>
      </c>
      <c r="AB40" s="26">
        <f t="shared" si="31"/>
        <v>36</v>
      </c>
      <c r="AC40" s="26">
        <f t="shared" si="31"/>
        <v>53</v>
      </c>
      <c r="AD40" s="26">
        <f t="shared" si="31"/>
        <v>61</v>
      </c>
      <c r="AE40" s="27">
        <f t="shared" si="31"/>
        <v>53.6</v>
      </c>
      <c r="AF40" s="27">
        <f t="shared" si="31"/>
        <v>42.285714285714285</v>
      </c>
    </row>
    <row r="41" spans="1:32" x14ac:dyDescent="0.35">
      <c r="A41" s="21"/>
      <c r="B41" s="14"/>
      <c r="C41" s="14"/>
      <c r="D41" s="14"/>
      <c r="E41" s="14"/>
      <c r="F41" s="14"/>
      <c r="G41" s="14"/>
      <c r="H41" s="14"/>
      <c r="I41" s="17"/>
      <c r="J41" s="17"/>
      <c r="L41" s="21"/>
      <c r="M41" s="14"/>
      <c r="N41" s="14"/>
      <c r="O41" s="14"/>
      <c r="P41" s="14"/>
      <c r="Q41" s="14"/>
      <c r="R41" s="14"/>
      <c r="S41" s="14"/>
      <c r="T41" s="17"/>
      <c r="U41" s="17"/>
      <c r="W41" s="21"/>
      <c r="X41" s="14"/>
      <c r="Y41" s="14"/>
      <c r="Z41" s="14"/>
      <c r="AA41" s="14"/>
      <c r="AB41" s="14"/>
      <c r="AC41" s="14"/>
      <c r="AD41" s="14"/>
      <c r="AE41" s="17"/>
      <c r="AF41" s="17"/>
    </row>
    <row r="42" spans="1:32" x14ac:dyDescent="0.35">
      <c r="A42" s="21" t="s">
        <v>21</v>
      </c>
      <c r="B42" s="23">
        <f>INDEX(($A20:$J31),MATCH(B43,B20:B31,0),1)</f>
        <v>0.75</v>
      </c>
      <c r="C42" s="23">
        <f t="shared" ref="C42:J42" si="32">INDEX(($A20:$J31),MATCH(C43,C20:C31,0),1)</f>
        <v>0.625</v>
      </c>
      <c r="D42" s="23">
        <f t="shared" si="32"/>
        <v>0.70833333333333304</v>
      </c>
      <c r="E42" s="23">
        <f t="shared" si="32"/>
        <v>0.625</v>
      </c>
      <c r="F42" s="23">
        <f t="shared" si="32"/>
        <v>0.58333333333333304</v>
      </c>
      <c r="G42" s="23">
        <f t="shared" si="32"/>
        <v>0.70833333333333304</v>
      </c>
      <c r="H42" s="23">
        <f t="shared" si="32"/>
        <v>0.70833333333333304</v>
      </c>
      <c r="I42" s="29">
        <f t="shared" si="32"/>
        <v>0.75</v>
      </c>
      <c r="J42" s="29">
        <f t="shared" si="32"/>
        <v>0.70833333333333304</v>
      </c>
      <c r="L42" s="21" t="s">
        <v>21</v>
      </c>
      <c r="M42" s="23">
        <f t="shared" ref="M42:U42" si="33">INDEX(($L20:$U31),MATCH(M43,M20:M31,0),1)</f>
        <v>0.66666666666666696</v>
      </c>
      <c r="N42" s="23">
        <f t="shared" si="33"/>
        <v>0.66666666666666696</v>
      </c>
      <c r="O42" s="23">
        <f t="shared" si="33"/>
        <v>0.66666666666666696</v>
      </c>
      <c r="P42" s="23">
        <f t="shared" si="33"/>
        <v>0.625</v>
      </c>
      <c r="Q42" s="23">
        <f t="shared" si="33"/>
        <v>0.66666666666666696</v>
      </c>
      <c r="R42" s="23">
        <f t="shared" si="33"/>
        <v>0.66666666666666696</v>
      </c>
      <c r="S42" s="23">
        <f t="shared" si="33"/>
        <v>0.70833333333333304</v>
      </c>
      <c r="T42" s="29">
        <f t="shared" si="33"/>
        <v>0.66666666666666696</v>
      </c>
      <c r="U42" s="29">
        <f t="shared" si="33"/>
        <v>0.66666666666666696</v>
      </c>
      <c r="W42" s="21" t="s">
        <v>21</v>
      </c>
      <c r="X42" s="23">
        <f>INDEX(($W20:$AF31),MATCH(X43,X20:X31,0),1)</f>
        <v>0.66666666666666696</v>
      </c>
      <c r="Y42" s="23">
        <f t="shared" ref="Y42:AF42" si="34">INDEX(($W20:$AF31),MATCH(Y43,Y20:Y31,0),1)</f>
        <v>0.70833333333333304</v>
      </c>
      <c r="Z42" s="23">
        <f t="shared" si="34"/>
        <v>0.70833333333333304</v>
      </c>
      <c r="AA42" s="23">
        <f t="shared" si="34"/>
        <v>0.625</v>
      </c>
      <c r="AB42" s="23">
        <f t="shared" si="34"/>
        <v>0.54166666666666696</v>
      </c>
      <c r="AC42" s="23">
        <f t="shared" si="34"/>
        <v>0.66666666666666696</v>
      </c>
      <c r="AD42" s="23">
        <f t="shared" si="34"/>
        <v>0.70833333333333304</v>
      </c>
      <c r="AE42" s="29">
        <f t="shared" si="34"/>
        <v>0.70833333333333304</v>
      </c>
      <c r="AF42" s="29">
        <f t="shared" si="34"/>
        <v>0.66666666666666696</v>
      </c>
    </row>
    <row r="43" spans="1:32" s="28" customFormat="1" ht="15" thickBot="1" x14ac:dyDescent="0.4">
      <c r="A43" s="30"/>
      <c r="B43" s="31">
        <f>MAX(B20:B31)</f>
        <v>27</v>
      </c>
      <c r="C43" s="31">
        <f t="shared" ref="C43:J43" si="35">MAX(C20:C31)</f>
        <v>33</v>
      </c>
      <c r="D43" s="31">
        <f t="shared" si="35"/>
        <v>32</v>
      </c>
      <c r="E43" s="31">
        <f t="shared" si="35"/>
        <v>32</v>
      </c>
      <c r="F43" s="31">
        <f t="shared" si="35"/>
        <v>23</v>
      </c>
      <c r="G43" s="31">
        <f t="shared" si="35"/>
        <v>32</v>
      </c>
      <c r="H43" s="31">
        <f t="shared" si="35"/>
        <v>31</v>
      </c>
      <c r="I43" s="32">
        <f t="shared" si="35"/>
        <v>28.4</v>
      </c>
      <c r="J43" s="32">
        <f t="shared" si="35"/>
        <v>24.857142857142858</v>
      </c>
      <c r="L43" s="30"/>
      <c r="M43" s="31">
        <f>MAX(M20:M31)</f>
        <v>33</v>
      </c>
      <c r="N43" s="31">
        <f t="shared" ref="N43:U43" si="36">MAX(N20:N31)</f>
        <v>35</v>
      </c>
      <c r="O43" s="31">
        <f t="shared" si="36"/>
        <v>37</v>
      </c>
      <c r="P43" s="31">
        <f t="shared" si="36"/>
        <v>31</v>
      </c>
      <c r="Q43" s="31">
        <f t="shared" si="36"/>
        <v>25</v>
      </c>
      <c r="R43" s="31">
        <f t="shared" si="36"/>
        <v>32</v>
      </c>
      <c r="S43" s="31">
        <f t="shared" si="36"/>
        <v>38</v>
      </c>
      <c r="T43" s="32">
        <f t="shared" si="36"/>
        <v>33.200000000000003</v>
      </c>
      <c r="U43" s="32">
        <f t="shared" si="36"/>
        <v>30</v>
      </c>
      <c r="W43" s="30"/>
      <c r="X43" s="31">
        <f>MAX(X20:X31)</f>
        <v>58</v>
      </c>
      <c r="Y43" s="31">
        <f t="shared" ref="Y43:AF43" si="37">MAX(Y20:Y31)</f>
        <v>61</v>
      </c>
      <c r="Z43" s="31">
        <f t="shared" si="37"/>
        <v>69</v>
      </c>
      <c r="AA43" s="31">
        <f t="shared" si="37"/>
        <v>63</v>
      </c>
      <c r="AB43" s="31">
        <f t="shared" si="37"/>
        <v>46</v>
      </c>
      <c r="AC43" s="31">
        <f t="shared" si="37"/>
        <v>56</v>
      </c>
      <c r="AD43" s="31">
        <f t="shared" si="37"/>
        <v>69</v>
      </c>
      <c r="AE43" s="32">
        <f t="shared" si="37"/>
        <v>58</v>
      </c>
      <c r="AF43" s="32">
        <f t="shared" si="37"/>
        <v>53.857142857142854</v>
      </c>
    </row>
    <row r="44" spans="1:32" x14ac:dyDescent="0.35">
      <c r="A44" s="4" t="s">
        <v>22</v>
      </c>
      <c r="E44" s="14"/>
      <c r="J44" s="6"/>
      <c r="L44" s="4" t="s">
        <v>22</v>
      </c>
      <c r="U44" s="6"/>
      <c r="W44" s="4" t="s">
        <v>22</v>
      </c>
      <c r="AF44" s="6"/>
    </row>
    <row r="45" spans="1:32" x14ac:dyDescent="0.35">
      <c r="M45" s="33"/>
    </row>
  </sheetData>
  <pageMargins left="0.7" right="0.7" top="0.75" bottom="0.75" header="0.3" footer="0.3"/>
  <pageSetup paperSize="9" scale="2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FBC0-E97E-4373-A5E6-0ABE10792D70}">
  <sheetPr codeName="Sheet3"/>
  <dimension ref="A1:Z27"/>
  <sheetViews>
    <sheetView zoomScaleNormal="100" workbookViewId="0"/>
  </sheetViews>
  <sheetFormatPr defaultRowHeight="14.5" x14ac:dyDescent="0.35"/>
  <cols>
    <col min="1" max="1" width="18.7265625" customWidth="1"/>
    <col min="8" max="8" width="18.7265625" customWidth="1"/>
    <col min="15" max="15" width="18.726562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ht="15" thickBot="1" x14ac:dyDescent="0.4">
      <c r="A4" s="6" t="s">
        <v>1</v>
      </c>
      <c r="B4" s="4" t="str">
        <f>'Flow Summary'!B4</f>
        <v>Southbound</v>
      </c>
      <c r="F4" s="4"/>
      <c r="G4" s="4"/>
      <c r="H4" s="6" t="s">
        <v>1</v>
      </c>
      <c r="I4" s="4" t="str">
        <f>'Flow Summary'!M4</f>
        <v>Northbound</v>
      </c>
      <c r="M4" s="4"/>
      <c r="O4" s="6" t="s">
        <v>1</v>
      </c>
      <c r="P4" s="4" t="s">
        <v>4</v>
      </c>
      <c r="Q4" s="4"/>
      <c r="T4" s="4"/>
    </row>
    <row r="5" spans="1:26" ht="29.5" thickBot="1" x14ac:dyDescent="0.4">
      <c r="A5" s="19"/>
      <c r="B5" s="35" t="s">
        <v>23</v>
      </c>
      <c r="C5" s="36" t="s">
        <v>24</v>
      </c>
      <c r="D5" s="36" t="s">
        <v>25</v>
      </c>
      <c r="E5" s="36" t="s">
        <v>26</v>
      </c>
      <c r="F5" s="37" t="s">
        <v>27</v>
      </c>
      <c r="H5" s="19"/>
      <c r="I5" s="35" t="s">
        <v>23</v>
      </c>
      <c r="J5" s="36" t="s">
        <v>24</v>
      </c>
      <c r="K5" s="36" t="s">
        <v>25</v>
      </c>
      <c r="L5" s="36" t="s">
        <v>26</v>
      </c>
      <c r="M5" s="37" t="s">
        <v>27</v>
      </c>
      <c r="O5" s="19"/>
      <c r="P5" s="35" t="s">
        <v>23</v>
      </c>
      <c r="Q5" s="36" t="s">
        <v>24</v>
      </c>
      <c r="R5" s="36" t="s">
        <v>25</v>
      </c>
      <c r="S5" s="36" t="s">
        <v>26</v>
      </c>
      <c r="T5" s="37" t="s">
        <v>27</v>
      </c>
    </row>
    <row r="6" spans="1:26" ht="15" customHeight="1" x14ac:dyDescent="0.35">
      <c r="A6" s="38">
        <v>45602</v>
      </c>
      <c r="B6" s="39">
        <f t="shared" ref="B6:B12" si="0">SUM(C6:F6)</f>
        <v>290</v>
      </c>
      <c r="C6" s="40">
        <f>'Class 06 11 2024'!C37</f>
        <v>208</v>
      </c>
      <c r="D6" s="41">
        <f>'Class 06 11 2024'!D37</f>
        <v>80</v>
      </c>
      <c r="E6" s="41">
        <f>'Class 06 11 2024'!E37</f>
        <v>0</v>
      </c>
      <c r="F6" s="42">
        <f>'Class 06 11 2024'!F37</f>
        <v>2</v>
      </c>
      <c r="H6" s="43">
        <f>A6</f>
        <v>45602</v>
      </c>
      <c r="I6" s="39">
        <f t="shared" ref="I6:I12" si="1">SUM(J6:M6)</f>
        <v>270</v>
      </c>
      <c r="J6" s="14">
        <f>'Class 06 11 2024'!J37</f>
        <v>254</v>
      </c>
      <c r="K6" s="14">
        <f>'Class 06 11 2024'!K37</f>
        <v>15</v>
      </c>
      <c r="L6" s="14">
        <f>'Class 06 11 2024'!L37</f>
        <v>1</v>
      </c>
      <c r="M6" s="39">
        <f>'Class 06 11 2024'!M37</f>
        <v>0</v>
      </c>
      <c r="O6" s="43">
        <f>A6</f>
        <v>45602</v>
      </c>
      <c r="P6" s="39">
        <f t="shared" ref="P6:P12" si="2">SUM(Q6:T6)</f>
        <v>560</v>
      </c>
      <c r="Q6" s="14">
        <f>C6+J6</f>
        <v>462</v>
      </c>
      <c r="R6" s="14">
        <f t="shared" ref="R6:T12" si="3">D6+K6</f>
        <v>95</v>
      </c>
      <c r="S6" s="14">
        <f t="shared" si="3"/>
        <v>1</v>
      </c>
      <c r="T6" s="39">
        <f t="shared" si="3"/>
        <v>2</v>
      </c>
    </row>
    <row r="7" spans="1:26" ht="15" customHeight="1" x14ac:dyDescent="0.35">
      <c r="A7" s="38">
        <f>A6+1</f>
        <v>45603</v>
      </c>
      <c r="B7" s="39">
        <f t="shared" si="0"/>
        <v>311</v>
      </c>
      <c r="C7" s="44">
        <f>'Class 07 11 2024'!C37</f>
        <v>232</v>
      </c>
      <c r="D7" s="14">
        <f>'Class 07 11 2024'!D37</f>
        <v>73</v>
      </c>
      <c r="E7" s="14">
        <f>'Class 07 11 2024'!E37</f>
        <v>0</v>
      </c>
      <c r="F7" s="39">
        <f>'Class 07 11 2024'!F37</f>
        <v>6</v>
      </c>
      <c r="H7" s="45">
        <f t="shared" ref="H7:H12" si="4">A7</f>
        <v>45603</v>
      </c>
      <c r="I7" s="39">
        <f t="shared" si="1"/>
        <v>279</v>
      </c>
      <c r="J7" s="14">
        <f>'Class 07 11 2024'!J37</f>
        <v>267</v>
      </c>
      <c r="K7" s="14">
        <f>'Class 07 11 2024'!K37</f>
        <v>12</v>
      </c>
      <c r="L7" s="14">
        <f>'Class 07 11 2024'!L37</f>
        <v>0</v>
      </c>
      <c r="M7" s="39">
        <f>'Class 07 11 2024'!M37</f>
        <v>0</v>
      </c>
      <c r="O7" s="45">
        <f t="shared" ref="O7:O12" si="5">A7</f>
        <v>45603</v>
      </c>
      <c r="P7" s="39">
        <f t="shared" si="2"/>
        <v>590</v>
      </c>
      <c r="Q7" s="14">
        <f t="shared" ref="Q7:Q12" si="6">C7+J7</f>
        <v>499</v>
      </c>
      <c r="R7" s="14">
        <f t="shared" si="3"/>
        <v>85</v>
      </c>
      <c r="S7" s="14">
        <f t="shared" si="3"/>
        <v>0</v>
      </c>
      <c r="T7" s="39">
        <f t="shared" si="3"/>
        <v>6</v>
      </c>
    </row>
    <row r="8" spans="1:26" ht="15" customHeight="1" x14ac:dyDescent="0.35">
      <c r="A8" s="38">
        <f t="shared" ref="A8:A12" si="7">A7+1</f>
        <v>45604</v>
      </c>
      <c r="B8" s="39">
        <f t="shared" si="0"/>
        <v>355</v>
      </c>
      <c r="C8" s="44">
        <f>'Class 08 11 2024'!C37</f>
        <v>248</v>
      </c>
      <c r="D8" s="14">
        <f>'Class 08 11 2024'!D37</f>
        <v>105</v>
      </c>
      <c r="E8" s="14">
        <f>'Class 08 11 2024'!E37</f>
        <v>0</v>
      </c>
      <c r="F8" s="39">
        <f>'Class 08 11 2024'!F37</f>
        <v>2</v>
      </c>
      <c r="H8" s="45">
        <f t="shared" si="4"/>
        <v>45604</v>
      </c>
      <c r="I8" s="39">
        <f t="shared" si="1"/>
        <v>285</v>
      </c>
      <c r="J8" s="14">
        <f>'Class 08 11 2024'!J37</f>
        <v>272</v>
      </c>
      <c r="K8" s="14">
        <f>'Class 08 11 2024'!K37</f>
        <v>13</v>
      </c>
      <c r="L8" s="14">
        <f>'Class 08 11 2024'!L37</f>
        <v>0</v>
      </c>
      <c r="M8" s="39">
        <f>'Class 08 11 2024'!M37</f>
        <v>0</v>
      </c>
      <c r="O8" s="45">
        <f t="shared" si="5"/>
        <v>45604</v>
      </c>
      <c r="P8" s="39">
        <f t="shared" si="2"/>
        <v>640</v>
      </c>
      <c r="Q8" s="14">
        <f t="shared" si="6"/>
        <v>520</v>
      </c>
      <c r="R8" s="14">
        <f t="shared" si="3"/>
        <v>118</v>
      </c>
      <c r="S8" s="14">
        <f t="shared" si="3"/>
        <v>0</v>
      </c>
      <c r="T8" s="39">
        <f t="shared" si="3"/>
        <v>2</v>
      </c>
    </row>
    <row r="9" spans="1:26" ht="15" customHeight="1" x14ac:dyDescent="0.35">
      <c r="A9" s="38">
        <f t="shared" si="7"/>
        <v>45605</v>
      </c>
      <c r="B9" s="39">
        <f t="shared" si="0"/>
        <v>257</v>
      </c>
      <c r="C9" s="44">
        <f>'Class 09 11 2024'!C37</f>
        <v>189</v>
      </c>
      <c r="D9" s="14">
        <f>'Class 09 11 2024'!D37</f>
        <v>68</v>
      </c>
      <c r="E9" s="14">
        <f>'Class 09 11 2024'!E37</f>
        <v>0</v>
      </c>
      <c r="F9" s="39">
        <f>'Class 09 11 2024'!F37</f>
        <v>0</v>
      </c>
      <c r="H9" s="45">
        <f t="shared" si="4"/>
        <v>45605</v>
      </c>
      <c r="I9" s="39">
        <f t="shared" si="1"/>
        <v>240</v>
      </c>
      <c r="J9" s="14">
        <f>'Class 09 11 2024'!J37</f>
        <v>230</v>
      </c>
      <c r="K9" s="14">
        <f>'Class 09 11 2024'!K37</f>
        <v>10</v>
      </c>
      <c r="L9" s="14">
        <f>'Class 09 11 2024'!L37</f>
        <v>0</v>
      </c>
      <c r="M9" s="39">
        <f>'Class 09 11 2024'!M37</f>
        <v>0</v>
      </c>
      <c r="O9" s="45">
        <f t="shared" si="5"/>
        <v>45605</v>
      </c>
      <c r="P9" s="39">
        <f t="shared" si="2"/>
        <v>497</v>
      </c>
      <c r="Q9" s="14">
        <f t="shared" si="6"/>
        <v>419</v>
      </c>
      <c r="R9" s="14">
        <f t="shared" si="3"/>
        <v>78</v>
      </c>
      <c r="S9" s="14">
        <f t="shared" si="3"/>
        <v>0</v>
      </c>
      <c r="T9" s="39">
        <f t="shared" si="3"/>
        <v>0</v>
      </c>
    </row>
    <row r="10" spans="1:26" ht="15" customHeight="1" x14ac:dyDescent="0.35">
      <c r="A10" s="38">
        <f t="shared" si="7"/>
        <v>45606</v>
      </c>
      <c r="B10" s="39">
        <f t="shared" si="0"/>
        <v>218</v>
      </c>
      <c r="C10" s="44">
        <f>'Class 10 11 2024'!C37</f>
        <v>164</v>
      </c>
      <c r="D10" s="14">
        <f>'Class 10 11 2024'!D37</f>
        <v>53</v>
      </c>
      <c r="E10" s="14">
        <f>'Class 10 11 2024'!E37</f>
        <v>0</v>
      </c>
      <c r="F10" s="39">
        <f>'Class 10 11 2024'!F37</f>
        <v>1</v>
      </c>
      <c r="H10" s="45">
        <f t="shared" si="4"/>
        <v>45606</v>
      </c>
      <c r="I10" s="39">
        <f t="shared" si="1"/>
        <v>219</v>
      </c>
      <c r="J10" s="14">
        <f>'Class 10 11 2024'!J37</f>
        <v>212</v>
      </c>
      <c r="K10" s="14">
        <f>'Class 10 11 2024'!K37</f>
        <v>7</v>
      </c>
      <c r="L10" s="14">
        <f>'Class 10 11 2024'!L37</f>
        <v>0</v>
      </c>
      <c r="M10" s="39">
        <f>'Class 10 11 2024'!M37</f>
        <v>0</v>
      </c>
      <c r="O10" s="45">
        <f t="shared" si="5"/>
        <v>45606</v>
      </c>
      <c r="P10" s="39">
        <f t="shared" si="2"/>
        <v>437</v>
      </c>
      <c r="Q10" s="14">
        <f t="shared" si="6"/>
        <v>376</v>
      </c>
      <c r="R10" s="14">
        <f t="shared" si="3"/>
        <v>60</v>
      </c>
      <c r="S10" s="14">
        <f t="shared" si="3"/>
        <v>0</v>
      </c>
      <c r="T10" s="39">
        <f t="shared" si="3"/>
        <v>1</v>
      </c>
    </row>
    <row r="11" spans="1:26" ht="15" customHeight="1" x14ac:dyDescent="0.35">
      <c r="A11" s="38">
        <f t="shared" si="7"/>
        <v>45607</v>
      </c>
      <c r="B11" s="39">
        <f t="shared" si="0"/>
        <v>298</v>
      </c>
      <c r="C11" s="44">
        <f>'Class 11 11 2024'!C37</f>
        <v>213</v>
      </c>
      <c r="D11" s="14">
        <f>'Class 11 11 2024'!D37</f>
        <v>81</v>
      </c>
      <c r="E11" s="14">
        <f>'Class 11 11 2024'!E37</f>
        <v>0</v>
      </c>
      <c r="F11" s="39">
        <f>'Class 11 11 2024'!F37</f>
        <v>4</v>
      </c>
      <c r="H11" s="45">
        <f t="shared" si="4"/>
        <v>45607</v>
      </c>
      <c r="I11" s="39">
        <f t="shared" si="1"/>
        <v>247</v>
      </c>
      <c r="J11" s="14">
        <f>'Class 11 11 2024'!J37</f>
        <v>229</v>
      </c>
      <c r="K11" s="14">
        <f>'Class 11 11 2024'!K37</f>
        <v>17</v>
      </c>
      <c r="L11" s="14">
        <f>'Class 11 11 2024'!L37</f>
        <v>0</v>
      </c>
      <c r="M11" s="39">
        <f>'Class 11 11 2024'!M37</f>
        <v>1</v>
      </c>
      <c r="O11" s="45">
        <f t="shared" si="5"/>
        <v>45607</v>
      </c>
      <c r="P11" s="39">
        <f t="shared" si="2"/>
        <v>545</v>
      </c>
      <c r="Q11" s="14">
        <f t="shared" si="6"/>
        <v>442</v>
      </c>
      <c r="R11" s="14">
        <f t="shared" si="3"/>
        <v>98</v>
      </c>
      <c r="S11" s="14">
        <f t="shared" si="3"/>
        <v>0</v>
      </c>
      <c r="T11" s="39">
        <f t="shared" si="3"/>
        <v>5</v>
      </c>
    </row>
    <row r="12" spans="1:26" ht="15" customHeight="1" thickBot="1" x14ac:dyDescent="0.4">
      <c r="A12" s="46">
        <f t="shared" si="7"/>
        <v>45608</v>
      </c>
      <c r="B12" s="47">
        <f t="shared" si="0"/>
        <v>293</v>
      </c>
      <c r="C12" s="48">
        <f>'Class 12 11 2024'!C37</f>
        <v>214</v>
      </c>
      <c r="D12" s="19">
        <f>'Class 12 11 2024'!D37</f>
        <v>77</v>
      </c>
      <c r="E12" s="19">
        <f>'Class 12 11 2024'!E37</f>
        <v>0</v>
      </c>
      <c r="F12" s="47">
        <f>'Class 12 11 2024'!F37</f>
        <v>2</v>
      </c>
      <c r="H12" s="49">
        <f t="shared" si="4"/>
        <v>45608</v>
      </c>
      <c r="I12" s="47">
        <f t="shared" si="1"/>
        <v>295</v>
      </c>
      <c r="J12" s="19">
        <f>'Class 12 11 2024'!J37</f>
        <v>278</v>
      </c>
      <c r="K12" s="19">
        <f>'Class 12 11 2024'!K37</f>
        <v>16</v>
      </c>
      <c r="L12" s="19">
        <f>'Class 12 11 2024'!L37</f>
        <v>1</v>
      </c>
      <c r="M12" s="47">
        <f>'Class 12 11 2024'!M37</f>
        <v>0</v>
      </c>
      <c r="O12" s="49">
        <f t="shared" si="5"/>
        <v>45608</v>
      </c>
      <c r="P12" s="47">
        <f t="shared" si="2"/>
        <v>588</v>
      </c>
      <c r="Q12" s="19">
        <f t="shared" si="6"/>
        <v>492</v>
      </c>
      <c r="R12" s="19">
        <f t="shared" si="3"/>
        <v>93</v>
      </c>
      <c r="S12" s="19">
        <f t="shared" si="3"/>
        <v>1</v>
      </c>
      <c r="T12" s="47">
        <f t="shared" si="3"/>
        <v>2</v>
      </c>
    </row>
    <row r="13" spans="1:26" ht="15" customHeight="1" x14ac:dyDescent="0.35">
      <c r="A13" s="50" t="s">
        <v>28</v>
      </c>
      <c r="B13" s="51">
        <f>SUM(IF(WEEKDAY($A6,2)&lt;6,B6,0),IF(WEEKDAY($A7,2)&lt;6,B7,0),IF(WEEKDAY($A8,2)&lt;6,B8,0),IF(WEEKDAY($A9,2)&lt;6,B9,0),IF(WEEKDAY($A10,2)&lt;6,B10,0),IF(WEEKDAY($A11,2)&lt;6,B11,0),IF(WEEKDAY($A12,2)&lt;6,B12,0))/5</f>
        <v>309.39999999999998</v>
      </c>
      <c r="C13" s="52">
        <f t="shared" ref="C13:F13" si="8">SUM(IF(WEEKDAY($A6,2)&lt;6,C6,0),IF(WEEKDAY($A7,2)&lt;6,C7,0),IF(WEEKDAY($A8,2)&lt;6,C8,0),IF(WEEKDAY($A9,2)&lt;6,C9,0),IF(WEEKDAY($A10,2)&lt;6,C10,0),IF(WEEKDAY($A11,2)&lt;6,C11,0),IF(WEEKDAY($A12,2)&lt;6,C12,0))/5</f>
        <v>223</v>
      </c>
      <c r="D13" s="52">
        <f t="shared" si="8"/>
        <v>83.2</v>
      </c>
      <c r="E13" s="52">
        <f t="shared" si="8"/>
        <v>0</v>
      </c>
      <c r="F13" s="51">
        <f t="shared" si="8"/>
        <v>3.2</v>
      </c>
      <c r="H13" s="21" t="s">
        <v>28</v>
      </c>
      <c r="I13" s="51">
        <f>SUM(IF(WEEKDAY($A6,2)&lt;6,I6,0),IF(WEEKDAY($A7,2)&lt;6,I7,0),IF(WEEKDAY($A8,2)&lt;6,I8,0),IF(WEEKDAY($A9,2)&lt;6,I9,0),IF(WEEKDAY($A10,2)&lt;6,I10,0),IF(WEEKDAY($A11,2)&lt;6,I11,0),IF(WEEKDAY($A12,2)&lt;6,I12,0))/5</f>
        <v>275.2</v>
      </c>
      <c r="J13" s="52">
        <f t="shared" ref="J13:M13" si="9">SUM(IF(WEEKDAY($A6,2)&lt;6,J6,0),IF(WEEKDAY($A7,2)&lt;6,J7,0),IF(WEEKDAY($A8,2)&lt;6,J8,0),IF(WEEKDAY($A9,2)&lt;6,J9,0),IF(WEEKDAY($A10,2)&lt;6,J10,0),IF(WEEKDAY($A11,2)&lt;6,J11,0),IF(WEEKDAY($A12,2)&lt;6,J12,0))/5</f>
        <v>260</v>
      </c>
      <c r="K13" s="52">
        <f t="shared" si="9"/>
        <v>14.6</v>
      </c>
      <c r="L13" s="52">
        <f t="shared" si="9"/>
        <v>0.4</v>
      </c>
      <c r="M13" s="51">
        <f t="shared" si="9"/>
        <v>0.2</v>
      </c>
      <c r="O13" s="21" t="s">
        <v>28</v>
      </c>
      <c r="P13" s="51">
        <f>SUM(IF(WEEKDAY($A6,2)&lt;6,P6,0),IF(WEEKDAY($A7,2)&lt;6,P7,0),IF(WEEKDAY($A8,2)&lt;6,P8,0),IF(WEEKDAY($A9,2)&lt;6,P9,0),IF(WEEKDAY($A10,2)&lt;6,P10,0),IF(WEEKDAY($A11,2)&lt;6,P11,0),IF(WEEKDAY($A12,2)&lt;6,P12,0))/5</f>
        <v>584.6</v>
      </c>
      <c r="Q13" s="52">
        <f t="shared" ref="Q13:T13" si="10">SUM(IF(WEEKDAY($A6,2)&lt;6,Q6,0),IF(WEEKDAY($A7,2)&lt;6,Q7,0),IF(WEEKDAY($A8,2)&lt;6,Q8,0),IF(WEEKDAY($A9,2)&lt;6,Q9,0),IF(WEEKDAY($A10,2)&lt;6,Q10,0),IF(WEEKDAY($A11,2)&lt;6,Q11,0),IF(WEEKDAY($A12,2)&lt;6,Q12,0))/5</f>
        <v>483</v>
      </c>
      <c r="R13" s="52">
        <f t="shared" si="10"/>
        <v>97.8</v>
      </c>
      <c r="S13" s="52">
        <f t="shared" si="10"/>
        <v>0.4</v>
      </c>
      <c r="T13" s="51">
        <f t="shared" si="10"/>
        <v>3.4</v>
      </c>
    </row>
    <row r="14" spans="1:26" ht="15" customHeight="1" thickBot="1" x14ac:dyDescent="0.4">
      <c r="A14" s="53" t="s">
        <v>29</v>
      </c>
      <c r="B14" s="54">
        <f>SUM(B6:B12)/7</f>
        <v>288.85714285714283</v>
      </c>
      <c r="C14" s="55">
        <f t="shared" ref="C14:F14" si="11">SUM(C6:C12)/7</f>
        <v>209.71428571428572</v>
      </c>
      <c r="D14" s="55">
        <f t="shared" si="11"/>
        <v>76.714285714285708</v>
      </c>
      <c r="E14" s="55">
        <f t="shared" si="11"/>
        <v>0</v>
      </c>
      <c r="F14" s="54">
        <f t="shared" si="11"/>
        <v>2.4285714285714284</v>
      </c>
      <c r="H14" s="22" t="s">
        <v>29</v>
      </c>
      <c r="I14" s="54">
        <f>SUM(I6:I12)/7</f>
        <v>262.14285714285717</v>
      </c>
      <c r="J14" s="55">
        <f t="shared" ref="J14:M14" si="12">SUM(J6:J12)/7</f>
        <v>248.85714285714286</v>
      </c>
      <c r="K14" s="55">
        <f t="shared" si="12"/>
        <v>12.857142857142858</v>
      </c>
      <c r="L14" s="55">
        <f t="shared" si="12"/>
        <v>0.2857142857142857</v>
      </c>
      <c r="M14" s="54">
        <f t="shared" si="12"/>
        <v>0.14285714285714285</v>
      </c>
      <c r="O14" s="22" t="s">
        <v>29</v>
      </c>
      <c r="P14" s="54">
        <f>SUM(P6:P12)/7</f>
        <v>551</v>
      </c>
      <c r="Q14" s="55">
        <f t="shared" ref="Q14:T14" si="13">SUM(Q6:Q12)/7</f>
        <v>458.57142857142856</v>
      </c>
      <c r="R14" s="55">
        <f t="shared" si="13"/>
        <v>89.571428571428569</v>
      </c>
      <c r="S14" s="55">
        <f t="shared" si="13"/>
        <v>0.2857142857142857</v>
      </c>
      <c r="T14" s="54">
        <f t="shared" si="13"/>
        <v>2.5714285714285716</v>
      </c>
    </row>
    <row r="16" spans="1:26" ht="15" thickBot="1" x14ac:dyDescent="0.4"/>
    <row r="17" spans="1:20" ht="29.5" thickBot="1" x14ac:dyDescent="0.4">
      <c r="A17" s="19"/>
      <c r="B17" s="35" t="s">
        <v>23</v>
      </c>
      <c r="C17" s="36" t="s">
        <v>24</v>
      </c>
      <c r="D17" s="36" t="s">
        <v>25</v>
      </c>
      <c r="E17" s="36" t="s">
        <v>26</v>
      </c>
      <c r="F17" s="37" t="s">
        <v>27</v>
      </c>
      <c r="H17" s="19"/>
      <c r="I17" s="35" t="s">
        <v>23</v>
      </c>
      <c r="J17" s="36" t="s">
        <v>24</v>
      </c>
      <c r="K17" s="36" t="s">
        <v>25</v>
      </c>
      <c r="L17" s="36" t="s">
        <v>26</v>
      </c>
      <c r="M17" s="37" t="s">
        <v>27</v>
      </c>
      <c r="O17" s="19"/>
      <c r="P17" s="35" t="s">
        <v>23</v>
      </c>
      <c r="Q17" s="36" t="s">
        <v>24</v>
      </c>
      <c r="R17" s="36" t="s">
        <v>25</v>
      </c>
      <c r="S17" s="36" t="s">
        <v>26</v>
      </c>
      <c r="T17" s="37" t="s">
        <v>27</v>
      </c>
    </row>
    <row r="18" spans="1:20" ht="15" customHeight="1" x14ac:dyDescent="0.35">
      <c r="A18" s="38">
        <f>A6</f>
        <v>45602</v>
      </c>
      <c r="B18" s="56">
        <f t="shared" ref="B18:B26" si="14">SUM(C18:F18)</f>
        <v>1</v>
      </c>
      <c r="C18" s="57">
        <f>C6/$B6</f>
        <v>0.71724137931034482</v>
      </c>
      <c r="D18" s="58">
        <f t="shared" ref="D18:F18" si="15">D6/$B6</f>
        <v>0.27586206896551724</v>
      </c>
      <c r="E18" s="58">
        <f t="shared" si="15"/>
        <v>0</v>
      </c>
      <c r="F18" s="59">
        <f t="shared" si="15"/>
        <v>6.8965517241379309E-3</v>
      </c>
      <c r="H18" s="43">
        <f>A18</f>
        <v>45602</v>
      </c>
      <c r="I18" s="56">
        <f t="shared" ref="I18:I26" si="16">SUM(J18:M18)</f>
        <v>1</v>
      </c>
      <c r="J18" s="57">
        <f>J6/$I6</f>
        <v>0.94074074074074077</v>
      </c>
      <c r="K18" s="58">
        <f t="shared" ref="K18:M18" si="17">K6/$I6</f>
        <v>5.5555555555555552E-2</v>
      </c>
      <c r="L18" s="58">
        <f t="shared" si="17"/>
        <v>3.7037037037037038E-3</v>
      </c>
      <c r="M18" s="59">
        <f t="shared" si="17"/>
        <v>0</v>
      </c>
      <c r="O18" s="43">
        <f>A18</f>
        <v>45602</v>
      </c>
      <c r="P18" s="56">
        <f t="shared" ref="P18:P26" si="18">SUM(Q18:T18)</f>
        <v>1</v>
      </c>
      <c r="Q18" s="57">
        <f>Q6/$P6</f>
        <v>0.82499999999999996</v>
      </c>
      <c r="R18" s="58">
        <f t="shared" ref="R18:T18" si="19">R6/$P6</f>
        <v>0.16964285714285715</v>
      </c>
      <c r="S18" s="58">
        <f t="shared" si="19"/>
        <v>1.7857142857142857E-3</v>
      </c>
      <c r="T18" s="59">
        <f t="shared" si="19"/>
        <v>3.5714285714285713E-3</v>
      </c>
    </row>
    <row r="19" spans="1:20" ht="15" customHeight="1" x14ac:dyDescent="0.35">
      <c r="A19" s="38">
        <f t="shared" ref="A19:A24" si="20">A7</f>
        <v>45603</v>
      </c>
      <c r="B19" s="56">
        <f t="shared" si="14"/>
        <v>1</v>
      </c>
      <c r="C19" s="60">
        <f t="shared" ref="C19:F26" si="21">C7/$B7</f>
        <v>0.74598070739549838</v>
      </c>
      <c r="D19" s="61">
        <f t="shared" si="21"/>
        <v>0.2347266881028939</v>
      </c>
      <c r="E19" s="61">
        <f t="shared" si="21"/>
        <v>0</v>
      </c>
      <c r="F19" s="56">
        <f t="shared" si="21"/>
        <v>1.9292604501607719E-2</v>
      </c>
      <c r="H19" s="45">
        <f t="shared" ref="H19:H24" si="22">A19</f>
        <v>45603</v>
      </c>
      <c r="I19" s="56">
        <f t="shared" si="16"/>
        <v>1</v>
      </c>
      <c r="J19" s="60">
        <f t="shared" ref="J19:M26" si="23">J7/$I7</f>
        <v>0.956989247311828</v>
      </c>
      <c r="K19" s="61">
        <f t="shared" si="23"/>
        <v>4.3010752688172046E-2</v>
      </c>
      <c r="L19" s="61">
        <f t="shared" si="23"/>
        <v>0</v>
      </c>
      <c r="M19" s="56">
        <f t="shared" si="23"/>
        <v>0</v>
      </c>
      <c r="O19" s="45">
        <f t="shared" ref="O19:O24" si="24">A19</f>
        <v>45603</v>
      </c>
      <c r="P19" s="56">
        <f t="shared" si="18"/>
        <v>0.99999999999999989</v>
      </c>
      <c r="Q19" s="60">
        <f t="shared" ref="Q19:T26" si="25">Q7/$P7</f>
        <v>0.84576271186440677</v>
      </c>
      <c r="R19" s="61">
        <f t="shared" si="25"/>
        <v>0.1440677966101695</v>
      </c>
      <c r="S19" s="61">
        <f t="shared" si="25"/>
        <v>0</v>
      </c>
      <c r="T19" s="56">
        <f t="shared" si="25"/>
        <v>1.0169491525423728E-2</v>
      </c>
    </row>
    <row r="20" spans="1:20" ht="15" customHeight="1" x14ac:dyDescent="0.35">
      <c r="A20" s="38">
        <f t="shared" si="20"/>
        <v>45604</v>
      </c>
      <c r="B20" s="56">
        <f t="shared" si="14"/>
        <v>1</v>
      </c>
      <c r="C20" s="60">
        <f t="shared" si="21"/>
        <v>0.69859154929577461</v>
      </c>
      <c r="D20" s="61">
        <f t="shared" si="21"/>
        <v>0.29577464788732394</v>
      </c>
      <c r="E20" s="61">
        <f t="shared" si="21"/>
        <v>0</v>
      </c>
      <c r="F20" s="56">
        <f t="shared" si="21"/>
        <v>5.6338028169014088E-3</v>
      </c>
      <c r="H20" s="45">
        <f t="shared" si="22"/>
        <v>45604</v>
      </c>
      <c r="I20" s="56">
        <f t="shared" si="16"/>
        <v>1</v>
      </c>
      <c r="J20" s="60">
        <f t="shared" si="23"/>
        <v>0.95438596491228067</v>
      </c>
      <c r="K20" s="61">
        <f t="shared" si="23"/>
        <v>4.5614035087719301E-2</v>
      </c>
      <c r="L20" s="61">
        <f t="shared" si="23"/>
        <v>0</v>
      </c>
      <c r="M20" s="56">
        <f t="shared" si="23"/>
        <v>0</v>
      </c>
      <c r="O20" s="45">
        <f t="shared" si="24"/>
        <v>45604</v>
      </c>
      <c r="P20" s="56">
        <f t="shared" si="18"/>
        <v>1</v>
      </c>
      <c r="Q20" s="60">
        <f t="shared" si="25"/>
        <v>0.8125</v>
      </c>
      <c r="R20" s="61">
        <f t="shared" si="25"/>
        <v>0.18437500000000001</v>
      </c>
      <c r="S20" s="61">
        <f t="shared" si="25"/>
        <v>0</v>
      </c>
      <c r="T20" s="56">
        <f t="shared" si="25"/>
        <v>3.1250000000000002E-3</v>
      </c>
    </row>
    <row r="21" spans="1:20" ht="15" customHeight="1" x14ac:dyDescent="0.35">
      <c r="A21" s="38">
        <f t="shared" si="20"/>
        <v>45605</v>
      </c>
      <c r="B21" s="56">
        <f t="shared" si="14"/>
        <v>1</v>
      </c>
      <c r="C21" s="60">
        <f t="shared" si="21"/>
        <v>0.7354085603112841</v>
      </c>
      <c r="D21" s="61">
        <f t="shared" si="21"/>
        <v>0.26459143968871596</v>
      </c>
      <c r="E21" s="61">
        <f t="shared" si="21"/>
        <v>0</v>
      </c>
      <c r="F21" s="56">
        <f t="shared" si="21"/>
        <v>0</v>
      </c>
      <c r="H21" s="45">
        <f t="shared" si="22"/>
        <v>45605</v>
      </c>
      <c r="I21" s="56">
        <f t="shared" si="16"/>
        <v>1</v>
      </c>
      <c r="J21" s="60">
        <f t="shared" si="23"/>
        <v>0.95833333333333337</v>
      </c>
      <c r="K21" s="61">
        <f t="shared" si="23"/>
        <v>4.1666666666666664E-2</v>
      </c>
      <c r="L21" s="61">
        <f t="shared" si="23"/>
        <v>0</v>
      </c>
      <c r="M21" s="56">
        <f t="shared" si="23"/>
        <v>0</v>
      </c>
      <c r="O21" s="45">
        <f t="shared" si="24"/>
        <v>45605</v>
      </c>
      <c r="P21" s="56">
        <f t="shared" si="18"/>
        <v>1</v>
      </c>
      <c r="Q21" s="60">
        <f t="shared" si="25"/>
        <v>0.84305835010060359</v>
      </c>
      <c r="R21" s="61">
        <f t="shared" si="25"/>
        <v>0.15694164989939638</v>
      </c>
      <c r="S21" s="61">
        <f t="shared" si="25"/>
        <v>0</v>
      </c>
      <c r="T21" s="56">
        <f t="shared" si="25"/>
        <v>0</v>
      </c>
    </row>
    <row r="22" spans="1:20" ht="15" customHeight="1" x14ac:dyDescent="0.35">
      <c r="A22" s="38">
        <f t="shared" si="20"/>
        <v>45606</v>
      </c>
      <c r="B22" s="56">
        <f t="shared" si="14"/>
        <v>1</v>
      </c>
      <c r="C22" s="60">
        <f t="shared" si="21"/>
        <v>0.75229357798165142</v>
      </c>
      <c r="D22" s="61">
        <f t="shared" si="21"/>
        <v>0.24311926605504589</v>
      </c>
      <c r="E22" s="61">
        <f t="shared" si="21"/>
        <v>0</v>
      </c>
      <c r="F22" s="56">
        <f t="shared" si="21"/>
        <v>4.5871559633027525E-3</v>
      </c>
      <c r="H22" s="45">
        <f t="shared" si="22"/>
        <v>45606</v>
      </c>
      <c r="I22" s="56">
        <f t="shared" si="16"/>
        <v>1</v>
      </c>
      <c r="J22" s="60">
        <f t="shared" si="23"/>
        <v>0.96803652968036524</v>
      </c>
      <c r="K22" s="61">
        <f t="shared" si="23"/>
        <v>3.1963470319634701E-2</v>
      </c>
      <c r="L22" s="61">
        <f t="shared" si="23"/>
        <v>0</v>
      </c>
      <c r="M22" s="56">
        <f t="shared" si="23"/>
        <v>0</v>
      </c>
      <c r="O22" s="45">
        <f t="shared" si="24"/>
        <v>45606</v>
      </c>
      <c r="P22" s="56">
        <f t="shared" si="18"/>
        <v>1</v>
      </c>
      <c r="Q22" s="60">
        <f t="shared" si="25"/>
        <v>0.86041189931350115</v>
      </c>
      <c r="R22" s="61">
        <f t="shared" si="25"/>
        <v>0.13729977116704806</v>
      </c>
      <c r="S22" s="61">
        <f t="shared" si="25"/>
        <v>0</v>
      </c>
      <c r="T22" s="56">
        <f t="shared" si="25"/>
        <v>2.2883295194508009E-3</v>
      </c>
    </row>
    <row r="23" spans="1:20" ht="15" customHeight="1" x14ac:dyDescent="0.35">
      <c r="A23" s="38">
        <f t="shared" si="20"/>
        <v>45607</v>
      </c>
      <c r="B23" s="56">
        <f t="shared" si="14"/>
        <v>1</v>
      </c>
      <c r="C23" s="60">
        <f t="shared" si="21"/>
        <v>0.71476510067114096</v>
      </c>
      <c r="D23" s="61">
        <f t="shared" si="21"/>
        <v>0.27181208053691275</v>
      </c>
      <c r="E23" s="61">
        <f t="shared" si="21"/>
        <v>0</v>
      </c>
      <c r="F23" s="56">
        <f t="shared" si="21"/>
        <v>1.3422818791946308E-2</v>
      </c>
      <c r="H23" s="45">
        <f t="shared" si="22"/>
        <v>45607</v>
      </c>
      <c r="I23" s="56">
        <f t="shared" si="16"/>
        <v>1</v>
      </c>
      <c r="J23" s="60">
        <f t="shared" si="23"/>
        <v>0.92712550607287447</v>
      </c>
      <c r="K23" s="61">
        <f t="shared" si="23"/>
        <v>6.8825910931174086E-2</v>
      </c>
      <c r="L23" s="61">
        <f t="shared" si="23"/>
        <v>0</v>
      </c>
      <c r="M23" s="56">
        <f t="shared" si="23"/>
        <v>4.048582995951417E-3</v>
      </c>
      <c r="O23" s="45">
        <f t="shared" si="24"/>
        <v>45607</v>
      </c>
      <c r="P23" s="56">
        <f t="shared" si="18"/>
        <v>1</v>
      </c>
      <c r="Q23" s="60">
        <f t="shared" si="25"/>
        <v>0.81100917431192665</v>
      </c>
      <c r="R23" s="61">
        <f t="shared" si="25"/>
        <v>0.1798165137614679</v>
      </c>
      <c r="S23" s="61">
        <f t="shared" si="25"/>
        <v>0</v>
      </c>
      <c r="T23" s="56">
        <f t="shared" si="25"/>
        <v>9.1743119266055051E-3</v>
      </c>
    </row>
    <row r="24" spans="1:20" ht="15" customHeight="1" thickBot="1" x14ac:dyDescent="0.4">
      <c r="A24" s="46">
        <f t="shared" si="20"/>
        <v>45608</v>
      </c>
      <c r="B24" s="62">
        <f t="shared" si="14"/>
        <v>1</v>
      </c>
      <c r="C24" s="63">
        <f t="shared" si="21"/>
        <v>0.7303754266211604</v>
      </c>
      <c r="D24" s="64">
        <f t="shared" si="21"/>
        <v>0.26279863481228671</v>
      </c>
      <c r="E24" s="64">
        <f t="shared" si="21"/>
        <v>0</v>
      </c>
      <c r="F24" s="62">
        <f t="shared" si="21"/>
        <v>6.8259385665529011E-3</v>
      </c>
      <c r="H24" s="49">
        <f t="shared" si="22"/>
        <v>45608</v>
      </c>
      <c r="I24" s="62">
        <f t="shared" si="16"/>
        <v>1</v>
      </c>
      <c r="J24" s="63">
        <f t="shared" si="23"/>
        <v>0.94237288135593222</v>
      </c>
      <c r="K24" s="64">
        <f t="shared" si="23"/>
        <v>5.4237288135593219E-2</v>
      </c>
      <c r="L24" s="64">
        <f t="shared" si="23"/>
        <v>3.3898305084745762E-3</v>
      </c>
      <c r="M24" s="62">
        <f t="shared" si="23"/>
        <v>0</v>
      </c>
      <c r="O24" s="49">
        <f t="shared" si="24"/>
        <v>45608</v>
      </c>
      <c r="P24" s="62">
        <f t="shared" si="18"/>
        <v>1</v>
      </c>
      <c r="Q24" s="63">
        <f t="shared" si="25"/>
        <v>0.83673469387755106</v>
      </c>
      <c r="R24" s="64">
        <f t="shared" si="25"/>
        <v>0.15816326530612246</v>
      </c>
      <c r="S24" s="64">
        <f t="shared" si="25"/>
        <v>1.7006802721088435E-3</v>
      </c>
      <c r="T24" s="62">
        <f t="shared" si="25"/>
        <v>3.4013605442176869E-3</v>
      </c>
    </row>
    <row r="25" spans="1:20" ht="15" customHeight="1" x14ac:dyDescent="0.35">
      <c r="A25" s="50" t="s">
        <v>28</v>
      </c>
      <c r="B25" s="56">
        <f t="shared" si="14"/>
        <v>1.0000000000000002</v>
      </c>
      <c r="C25" s="61">
        <f t="shared" si="21"/>
        <v>0.72074983839689732</v>
      </c>
      <c r="D25" s="61">
        <f t="shared" si="21"/>
        <v>0.26890756302521013</v>
      </c>
      <c r="E25" s="61">
        <f t="shared" si="21"/>
        <v>0</v>
      </c>
      <c r="F25" s="56">
        <f t="shared" si="21"/>
        <v>1.0342598577892697E-2</v>
      </c>
      <c r="H25" s="21" t="s">
        <v>28</v>
      </c>
      <c r="I25" s="56">
        <f t="shared" si="16"/>
        <v>1</v>
      </c>
      <c r="J25" s="61">
        <f t="shared" si="23"/>
        <v>0.94476744186046513</v>
      </c>
      <c r="K25" s="61">
        <f t="shared" si="23"/>
        <v>5.3052325581395353E-2</v>
      </c>
      <c r="L25" s="61">
        <f t="shared" si="23"/>
        <v>1.4534883720930235E-3</v>
      </c>
      <c r="M25" s="56">
        <f t="shared" si="23"/>
        <v>7.2674418604651173E-4</v>
      </c>
      <c r="O25" s="21" t="s">
        <v>28</v>
      </c>
      <c r="P25" s="56">
        <f t="shared" si="18"/>
        <v>1</v>
      </c>
      <c r="Q25" s="61">
        <f t="shared" si="25"/>
        <v>0.82620595278823128</v>
      </c>
      <c r="R25" s="61">
        <f t="shared" si="25"/>
        <v>0.16729387615463565</v>
      </c>
      <c r="S25" s="61">
        <f t="shared" si="25"/>
        <v>6.8422853232979813E-4</v>
      </c>
      <c r="T25" s="56">
        <f t="shared" si="25"/>
        <v>5.8159425248032843E-3</v>
      </c>
    </row>
    <row r="26" spans="1:20" ht="15" customHeight="1" thickBot="1" x14ac:dyDescent="0.4">
      <c r="A26" s="53" t="s">
        <v>29</v>
      </c>
      <c r="B26" s="62">
        <f t="shared" si="14"/>
        <v>1.0000000000000002</v>
      </c>
      <c r="C26" s="64">
        <f t="shared" si="21"/>
        <v>0.72601384767556887</v>
      </c>
      <c r="D26" s="64">
        <f t="shared" si="21"/>
        <v>0.26557863501483681</v>
      </c>
      <c r="E26" s="64">
        <f t="shared" si="21"/>
        <v>0</v>
      </c>
      <c r="F26" s="62">
        <f t="shared" si="21"/>
        <v>8.4075173095944609E-3</v>
      </c>
      <c r="H26" s="22" t="s">
        <v>29</v>
      </c>
      <c r="I26" s="62">
        <f t="shared" si="16"/>
        <v>0.99999999999999989</v>
      </c>
      <c r="J26" s="64">
        <f t="shared" si="23"/>
        <v>0.94931880108991817</v>
      </c>
      <c r="K26" s="64">
        <f t="shared" si="23"/>
        <v>4.9046321525885554E-2</v>
      </c>
      <c r="L26" s="64">
        <f t="shared" si="23"/>
        <v>1.08991825613079E-3</v>
      </c>
      <c r="M26" s="62">
        <f t="shared" si="23"/>
        <v>5.4495912806539501E-4</v>
      </c>
      <c r="O26" s="22" t="s">
        <v>29</v>
      </c>
      <c r="P26" s="62">
        <f t="shared" si="18"/>
        <v>1</v>
      </c>
      <c r="Q26" s="64">
        <f t="shared" si="25"/>
        <v>0.83225304640912623</v>
      </c>
      <c r="R26" s="64">
        <f t="shared" si="25"/>
        <v>0.1625615763546798</v>
      </c>
      <c r="S26" s="64">
        <f t="shared" si="25"/>
        <v>5.1853772361939326E-4</v>
      </c>
      <c r="T26" s="62">
        <f t="shared" si="25"/>
        <v>4.66683951257454E-3</v>
      </c>
    </row>
    <row r="27" spans="1:20" x14ac:dyDescent="0.35">
      <c r="A27" s="4" t="s">
        <v>22</v>
      </c>
      <c r="H27" s="4" t="s">
        <v>22</v>
      </c>
      <c r="O27" s="4" t="s">
        <v>22</v>
      </c>
    </row>
  </sheetData>
  <pageMargins left="0.7" right="0.7" top="0.75" bottom="0.75" header="0.3" footer="0.3"/>
  <pageSetup paperSize="9" scale="4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7593-ACBA-43E2-9280-FB2F9CACCA30}">
  <sheetPr codeName="Sheet4"/>
  <dimension ref="A1:Q53"/>
  <sheetViews>
    <sheetView zoomScaleNormal="100" workbookViewId="0"/>
  </sheetViews>
  <sheetFormatPr defaultRowHeight="14.5" x14ac:dyDescent="0.35"/>
  <cols>
    <col min="1" max="1" width="18.7265625" customWidth="1"/>
    <col min="3" max="5" width="10.7265625" customWidth="1"/>
    <col min="6" max="17" width="8.26953125" customWidth="1"/>
  </cols>
  <sheetData>
    <row r="1" spans="1:17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</row>
    <row r="2" spans="1:17" x14ac:dyDescent="0.35">
      <c r="A2" s="4"/>
      <c r="B2" s="4"/>
      <c r="D2" s="4"/>
      <c r="E2" s="4"/>
      <c r="P2" s="4"/>
    </row>
    <row r="3" spans="1:17" x14ac:dyDescent="0.35">
      <c r="A3" s="5"/>
    </row>
    <row r="4" spans="1:17" x14ac:dyDescent="0.35">
      <c r="A4" s="6" t="s">
        <v>1</v>
      </c>
      <c r="B4" s="4" t="str">
        <f>'Flow Summary'!B4</f>
        <v>Southbound</v>
      </c>
      <c r="I4" s="7"/>
      <c r="P4" s="4"/>
    </row>
    <row r="5" spans="1:17" x14ac:dyDescent="0.35"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17" ht="29.5" thickBot="1" x14ac:dyDescent="0.4">
      <c r="A7" s="19"/>
      <c r="B7" s="35" t="s">
        <v>23</v>
      </c>
      <c r="C7" s="36" t="s">
        <v>30</v>
      </c>
      <c r="D7" s="36" t="s">
        <v>31</v>
      </c>
      <c r="E7" s="37" t="s">
        <v>32</v>
      </c>
      <c r="F7" s="65" t="str">
        <f>'Speed 06 11 2024'!F7</f>
        <v>Bin 1              &lt;10mph</v>
      </c>
      <c r="G7" s="65" t="str">
        <f>'Speed 06 11 2024'!G7</f>
        <v>Bin 2                10&lt;15</v>
      </c>
      <c r="H7" s="65" t="str">
        <f>'Speed 06 11 2024'!H7</f>
        <v>Bin 3                15&lt;20</v>
      </c>
      <c r="I7" s="65" t="str">
        <f>'Speed 06 11 2024'!I7</f>
        <v>Bin 4                20&lt;25</v>
      </c>
      <c r="J7" s="65" t="str">
        <f>'Speed 06 11 2024'!J7</f>
        <v>Bin 5                25&lt;30</v>
      </c>
      <c r="K7" s="65" t="str">
        <f>'Speed 06 11 2024'!K7</f>
        <v>Bin 6                30&lt;35</v>
      </c>
      <c r="L7" s="65" t="str">
        <f>'Speed 06 11 2024'!L7</f>
        <v>Bin 7                35&lt;40</v>
      </c>
      <c r="M7" s="65" t="str">
        <f>'Speed 06 11 2024'!M7</f>
        <v>Bin 8                40&lt;45</v>
      </c>
      <c r="N7" s="65" t="str">
        <f>'Speed 06 11 2024'!N7</f>
        <v>Bin 9                45&lt;50</v>
      </c>
      <c r="O7" s="65" t="str">
        <f>'Speed 06 11 2024'!O7</f>
        <v>Bin 10                50&lt;55</v>
      </c>
      <c r="P7" s="65" t="str">
        <f>'Speed 06 11 2024'!P7</f>
        <v>Bin 11                55&lt;60</v>
      </c>
      <c r="Q7" s="66" t="str">
        <f>'Speed 06 11 2024'!Q7</f>
        <v>Bin 12              &gt;=60</v>
      </c>
    </row>
    <row r="8" spans="1:17" x14ac:dyDescent="0.35">
      <c r="A8" s="43">
        <f>'Class Summary'!A6</f>
        <v>45602</v>
      </c>
      <c r="B8" s="39">
        <f t="shared" ref="B8:B14" si="0">SUM(F8:Q8)</f>
        <v>290</v>
      </c>
      <c r="C8" s="67">
        <f>'Speed 06 11 2024'!C37</f>
        <v>35.806967674301063</v>
      </c>
      <c r="D8" s="67">
        <f>'Speed 06 11 2024'!D37</f>
        <v>28.75344827586207</v>
      </c>
      <c r="E8" s="68">
        <f>'Speed 06 11 2024'!E37</f>
        <v>6.8057886901186722</v>
      </c>
      <c r="F8" s="40">
        <f>'Speed 06 11 2024'!F37</f>
        <v>2</v>
      </c>
      <c r="G8" s="41">
        <f>'Speed 06 11 2024'!G37</f>
        <v>7</v>
      </c>
      <c r="H8" s="41">
        <f>'Speed 06 11 2024'!H37</f>
        <v>14</v>
      </c>
      <c r="I8" s="41">
        <f>'Speed 06 11 2024'!I37</f>
        <v>47</v>
      </c>
      <c r="J8" s="41">
        <f>'Speed 06 11 2024'!J37</f>
        <v>94</v>
      </c>
      <c r="K8" s="41">
        <f>'Speed 06 11 2024'!K37</f>
        <v>94</v>
      </c>
      <c r="L8" s="41">
        <f>'Speed 06 11 2024'!L37</f>
        <v>24</v>
      </c>
      <c r="M8" s="41">
        <f>'Speed 06 11 2024'!M37</f>
        <v>3</v>
      </c>
      <c r="N8" s="41">
        <f>'Speed 06 11 2024'!N37</f>
        <v>3</v>
      </c>
      <c r="O8" s="41">
        <f>'Speed 06 11 2024'!O37</f>
        <v>0</v>
      </c>
      <c r="P8" s="41">
        <f>'Speed 06 11 2024'!P37</f>
        <v>1</v>
      </c>
      <c r="Q8" s="42">
        <f>'Speed 06 11 2024'!Q37</f>
        <v>1</v>
      </c>
    </row>
    <row r="9" spans="1:17" x14ac:dyDescent="0.35">
      <c r="A9" s="45">
        <f>'Class Summary'!A7</f>
        <v>45603</v>
      </c>
      <c r="B9" s="39">
        <f t="shared" si="0"/>
        <v>311</v>
      </c>
      <c r="C9" s="67">
        <f>'Speed 07 11 2024'!C37</f>
        <v>34.824643234284409</v>
      </c>
      <c r="D9" s="67">
        <f>'Speed 07 11 2024'!D37</f>
        <v>27.823151125401928</v>
      </c>
      <c r="E9" s="68">
        <f>'Speed 07 11 2024'!E37</f>
        <v>6.7555886808978007</v>
      </c>
      <c r="F9" s="44">
        <f>'Speed 07 11 2024'!F37</f>
        <v>1</v>
      </c>
      <c r="G9" s="14">
        <f>'Speed 07 11 2024'!G37</f>
        <v>13</v>
      </c>
      <c r="H9" s="14">
        <f>'Speed 07 11 2024'!H37</f>
        <v>18</v>
      </c>
      <c r="I9" s="14">
        <f>'Speed 07 11 2024'!I37</f>
        <v>58</v>
      </c>
      <c r="J9" s="14">
        <f>'Speed 07 11 2024'!J37</f>
        <v>112</v>
      </c>
      <c r="K9" s="14">
        <f>'Speed 07 11 2024'!K37</f>
        <v>81</v>
      </c>
      <c r="L9" s="14">
        <f>'Speed 07 11 2024'!L37</f>
        <v>13</v>
      </c>
      <c r="M9" s="14">
        <f>'Speed 07 11 2024'!M37</f>
        <v>11</v>
      </c>
      <c r="N9" s="14">
        <f>'Speed 07 11 2024'!N37</f>
        <v>3</v>
      </c>
      <c r="O9" s="14">
        <f>'Speed 07 11 2024'!O37</f>
        <v>1</v>
      </c>
      <c r="P9" s="14">
        <f>'Speed 07 11 2024'!P37</f>
        <v>0</v>
      </c>
      <c r="Q9" s="39">
        <f>'Speed 07 11 2024'!Q37</f>
        <v>0</v>
      </c>
    </row>
    <row r="10" spans="1:17" x14ac:dyDescent="0.35">
      <c r="A10" s="45">
        <f>'Class Summary'!A8</f>
        <v>45604</v>
      </c>
      <c r="B10" s="39">
        <f t="shared" si="0"/>
        <v>355</v>
      </c>
      <c r="C10" s="67">
        <f>'Speed 08 11 2024'!C37</f>
        <v>34.790539909589853</v>
      </c>
      <c r="D10" s="67">
        <f>'Speed 08 11 2024'!D37</f>
        <v>28.136619718309859</v>
      </c>
      <c r="E10" s="68">
        <f>'Speed 08 11 2024'!E37</f>
        <v>6.4202240363566165</v>
      </c>
      <c r="F10" s="44">
        <f>'Speed 08 11 2024'!F37</f>
        <v>2</v>
      </c>
      <c r="G10" s="14">
        <f>'Speed 08 11 2024'!G37</f>
        <v>13</v>
      </c>
      <c r="H10" s="14">
        <f>'Speed 08 11 2024'!H37</f>
        <v>13</v>
      </c>
      <c r="I10" s="14">
        <f>'Speed 08 11 2024'!I37</f>
        <v>65</v>
      </c>
      <c r="J10" s="14">
        <f>'Speed 08 11 2024'!J37</f>
        <v>128</v>
      </c>
      <c r="K10" s="14">
        <f>'Speed 08 11 2024'!K37</f>
        <v>100</v>
      </c>
      <c r="L10" s="14">
        <f>'Speed 08 11 2024'!L37</f>
        <v>23</v>
      </c>
      <c r="M10" s="14">
        <f>'Speed 08 11 2024'!M37</f>
        <v>9</v>
      </c>
      <c r="N10" s="14">
        <f>'Speed 08 11 2024'!N37</f>
        <v>1</v>
      </c>
      <c r="O10" s="14">
        <f>'Speed 08 11 2024'!O37</f>
        <v>0</v>
      </c>
      <c r="P10" s="14">
        <f>'Speed 08 11 2024'!P37</f>
        <v>1</v>
      </c>
      <c r="Q10" s="39">
        <f>'Speed 08 11 2024'!Q37</f>
        <v>0</v>
      </c>
    </row>
    <row r="11" spans="1:17" x14ac:dyDescent="0.35">
      <c r="A11" s="45">
        <f>'Class Summary'!A9</f>
        <v>45605</v>
      </c>
      <c r="B11" s="39">
        <f t="shared" si="0"/>
        <v>257</v>
      </c>
      <c r="C11" s="67">
        <f>'Speed 09 11 2024'!C37</f>
        <v>35.905945146575426</v>
      </c>
      <c r="D11" s="67">
        <f>'Speed 09 11 2024'!D37</f>
        <v>28.6284046692607</v>
      </c>
      <c r="E11" s="68">
        <f>'Speed 09 11 2024'!E37</f>
        <v>7.0219417959424231</v>
      </c>
      <c r="F11" s="44">
        <f>'Speed 09 11 2024'!F37</f>
        <v>0</v>
      </c>
      <c r="G11" s="14">
        <f>'Speed 09 11 2024'!G37</f>
        <v>9</v>
      </c>
      <c r="H11" s="14">
        <f>'Speed 09 11 2024'!H37</f>
        <v>15</v>
      </c>
      <c r="I11" s="14">
        <f>'Speed 09 11 2024'!I37</f>
        <v>44</v>
      </c>
      <c r="J11" s="14">
        <f>'Speed 09 11 2024'!J37</f>
        <v>85</v>
      </c>
      <c r="K11" s="14">
        <f>'Speed 09 11 2024'!K37</f>
        <v>68</v>
      </c>
      <c r="L11" s="14">
        <f>'Speed 09 11 2024'!L37</f>
        <v>24</v>
      </c>
      <c r="M11" s="14">
        <f>'Speed 09 11 2024'!M37</f>
        <v>9</v>
      </c>
      <c r="N11" s="14">
        <f>'Speed 09 11 2024'!N37</f>
        <v>1</v>
      </c>
      <c r="O11" s="14">
        <f>'Speed 09 11 2024'!O37</f>
        <v>0</v>
      </c>
      <c r="P11" s="14">
        <f>'Speed 09 11 2024'!P37</f>
        <v>2</v>
      </c>
      <c r="Q11" s="39">
        <f>'Speed 09 11 2024'!Q37</f>
        <v>0</v>
      </c>
    </row>
    <row r="12" spans="1:17" x14ac:dyDescent="0.35">
      <c r="A12" s="45">
        <f>'Class Summary'!A10</f>
        <v>45606</v>
      </c>
      <c r="B12" s="39">
        <f t="shared" si="0"/>
        <v>218</v>
      </c>
      <c r="C12" s="67">
        <f>'Speed 10 11 2024'!C37</f>
        <v>34.992620418095512</v>
      </c>
      <c r="D12" s="67">
        <f>'Speed 10 11 2024'!D37</f>
        <v>27.889908256880734</v>
      </c>
      <c r="E12" s="68">
        <f>'Speed 10 11 2024'!E37</f>
        <v>6.853253725602837</v>
      </c>
      <c r="F12" s="44">
        <f>'Speed 10 11 2024'!F37</f>
        <v>0</v>
      </c>
      <c r="G12" s="14">
        <f>'Speed 10 11 2024'!G37</f>
        <v>12</v>
      </c>
      <c r="H12" s="14">
        <f>'Speed 10 11 2024'!H37</f>
        <v>10</v>
      </c>
      <c r="I12" s="14">
        <f>'Speed 10 11 2024'!I37</f>
        <v>37</v>
      </c>
      <c r="J12" s="14">
        <f>'Speed 10 11 2024'!J37</f>
        <v>83</v>
      </c>
      <c r="K12" s="14">
        <f>'Speed 10 11 2024'!K37</f>
        <v>53</v>
      </c>
      <c r="L12" s="14">
        <f>'Speed 10 11 2024'!L37</f>
        <v>19</v>
      </c>
      <c r="M12" s="14">
        <f>'Speed 10 11 2024'!M37</f>
        <v>1</v>
      </c>
      <c r="N12" s="14">
        <f>'Speed 10 11 2024'!N37</f>
        <v>0</v>
      </c>
      <c r="O12" s="14">
        <f>'Speed 10 11 2024'!O37</f>
        <v>2</v>
      </c>
      <c r="P12" s="14">
        <f>'Speed 10 11 2024'!P37</f>
        <v>1</v>
      </c>
      <c r="Q12" s="39">
        <f>'Speed 10 11 2024'!Q37</f>
        <v>0</v>
      </c>
    </row>
    <row r="13" spans="1:17" x14ac:dyDescent="0.35">
      <c r="A13" s="45">
        <f>'Class Summary'!A11</f>
        <v>45607</v>
      </c>
      <c r="B13" s="39">
        <f t="shared" si="0"/>
        <v>298</v>
      </c>
      <c r="C13" s="67">
        <f>'Speed 11 11 2024'!C37</f>
        <v>34.758108436578695</v>
      </c>
      <c r="D13" s="67">
        <f>'Speed 11 11 2024'!D37</f>
        <v>28.525167785234899</v>
      </c>
      <c r="E13" s="68">
        <f>'Speed 11 11 2024'!E37</f>
        <v>6.0140299607717047</v>
      </c>
      <c r="F13" s="44">
        <f>'Speed 11 11 2024'!F37</f>
        <v>1</v>
      </c>
      <c r="G13" s="14">
        <f>'Speed 11 11 2024'!G37</f>
        <v>9</v>
      </c>
      <c r="H13" s="14">
        <f>'Speed 11 11 2024'!H37</f>
        <v>12</v>
      </c>
      <c r="I13" s="14">
        <f>'Speed 11 11 2024'!I37</f>
        <v>47</v>
      </c>
      <c r="J13" s="14">
        <f>'Speed 11 11 2024'!J37</f>
        <v>103</v>
      </c>
      <c r="K13" s="14">
        <f>'Speed 11 11 2024'!K37</f>
        <v>95</v>
      </c>
      <c r="L13" s="14">
        <f>'Speed 11 11 2024'!L37</f>
        <v>26</v>
      </c>
      <c r="M13" s="14">
        <f>'Speed 11 11 2024'!M37</f>
        <v>4</v>
      </c>
      <c r="N13" s="14">
        <f>'Speed 11 11 2024'!N37</f>
        <v>1</v>
      </c>
      <c r="O13" s="14">
        <f>'Speed 11 11 2024'!O37</f>
        <v>0</v>
      </c>
      <c r="P13" s="14">
        <f>'Speed 11 11 2024'!P37</f>
        <v>0</v>
      </c>
      <c r="Q13" s="39">
        <f>'Speed 11 11 2024'!Q37</f>
        <v>0</v>
      </c>
    </row>
    <row r="14" spans="1:17" ht="15" thickBot="1" x14ac:dyDescent="0.4">
      <c r="A14" s="49">
        <f>'Class Summary'!A12</f>
        <v>45608</v>
      </c>
      <c r="B14" s="47">
        <f t="shared" si="0"/>
        <v>293</v>
      </c>
      <c r="C14" s="69">
        <f>'Speed 12 11 2024'!C37</f>
        <v>35.092992518029163</v>
      </c>
      <c r="D14" s="69">
        <f>'Speed 12 11 2024'!D37</f>
        <v>28.441979522184301</v>
      </c>
      <c r="E14" s="70">
        <f>'Speed 12 11 2024'!E37</f>
        <v>6.4174189462030702</v>
      </c>
      <c r="F14" s="48">
        <f>'Speed 12 11 2024'!F37</f>
        <v>2</v>
      </c>
      <c r="G14" s="19">
        <f>'Speed 12 11 2024'!G37</f>
        <v>7</v>
      </c>
      <c r="H14" s="19">
        <f>'Speed 12 11 2024'!H37</f>
        <v>13</v>
      </c>
      <c r="I14" s="19">
        <f>'Speed 12 11 2024'!I37</f>
        <v>49</v>
      </c>
      <c r="J14" s="19">
        <f>'Speed 12 11 2024'!J37</f>
        <v>107</v>
      </c>
      <c r="K14" s="19">
        <f>'Speed 12 11 2024'!K37</f>
        <v>87</v>
      </c>
      <c r="L14" s="19">
        <f>'Speed 12 11 2024'!L37</f>
        <v>19</v>
      </c>
      <c r="M14" s="19">
        <f>'Speed 12 11 2024'!M37</f>
        <v>4</v>
      </c>
      <c r="N14" s="19">
        <f>'Speed 12 11 2024'!N37</f>
        <v>3</v>
      </c>
      <c r="O14" s="19">
        <f>'Speed 12 11 2024'!O37</f>
        <v>2</v>
      </c>
      <c r="P14" s="19">
        <f>'Speed 12 11 2024'!P37</f>
        <v>0</v>
      </c>
      <c r="Q14" s="47">
        <f>'Speed 12 11 2024'!Q37</f>
        <v>0</v>
      </c>
    </row>
    <row r="15" spans="1:17" x14ac:dyDescent="0.35">
      <c r="A15" s="21" t="s">
        <v>28</v>
      </c>
      <c r="B15" s="51">
        <f>SUM(IF(WEEKDAY($A8,2)&lt;6,B8,0),IF(WEEKDAY($A9,2)&lt;6,B9,0),IF(WEEKDAY($A10,2)&lt;6,B10,0),IF(WEEKDAY($A11,2)&lt;6,B11,0),IF(WEEKDAY($A12,2)&lt;6,B12,0),IF(WEEKDAY($A13,2)&lt;6,B13,0),IF(WEEKDAY($A14,2)&lt;6,B14,0))/5</f>
        <v>309.39999999999998</v>
      </c>
      <c r="C15" s="67">
        <f t="shared" ref="C15:Q15" si="1">SUM(IF(WEEKDAY($A8,2)&lt;6,C8,0),IF(WEEKDAY($A9,2)&lt;6,C9,0),IF(WEEKDAY($A10,2)&lt;6,C10,0),IF(WEEKDAY($A11,2)&lt;6,C11,0),IF(WEEKDAY($A12,2)&lt;6,C12,0),IF(WEEKDAY($A13,2)&lt;6,C13,0),IF(WEEKDAY($A14,2)&lt;6,C14,0))/5</f>
        <v>35.054650354556635</v>
      </c>
      <c r="D15" s="67">
        <f t="shared" si="1"/>
        <v>28.336073285398612</v>
      </c>
      <c r="E15" s="68">
        <f t="shared" si="1"/>
        <v>6.4826100628695729</v>
      </c>
      <c r="F15" s="71">
        <f t="shared" si="1"/>
        <v>1.6</v>
      </c>
      <c r="G15" s="52">
        <f t="shared" si="1"/>
        <v>9.8000000000000007</v>
      </c>
      <c r="H15" s="52">
        <f t="shared" si="1"/>
        <v>14</v>
      </c>
      <c r="I15" s="52">
        <f t="shared" si="1"/>
        <v>53.2</v>
      </c>
      <c r="J15" s="52">
        <f t="shared" si="1"/>
        <v>108.8</v>
      </c>
      <c r="K15" s="52">
        <f t="shared" si="1"/>
        <v>91.4</v>
      </c>
      <c r="L15" s="52">
        <f t="shared" si="1"/>
        <v>21</v>
      </c>
      <c r="M15" s="52">
        <f t="shared" si="1"/>
        <v>6.2</v>
      </c>
      <c r="N15" s="52">
        <f t="shared" si="1"/>
        <v>2.2000000000000002</v>
      </c>
      <c r="O15" s="52">
        <f t="shared" si="1"/>
        <v>0.6</v>
      </c>
      <c r="P15" s="52">
        <f t="shared" si="1"/>
        <v>0.4</v>
      </c>
      <c r="Q15" s="51">
        <f t="shared" si="1"/>
        <v>0.2</v>
      </c>
    </row>
    <row r="16" spans="1:17" ht="15" thickBot="1" x14ac:dyDescent="0.4">
      <c r="A16" s="22" t="s">
        <v>29</v>
      </c>
      <c r="B16" s="54">
        <f t="shared" ref="B16:F16" si="2">SUM(B8:B14)/7</f>
        <v>288.85714285714283</v>
      </c>
      <c r="C16" s="69">
        <f t="shared" si="2"/>
        <v>35.167402476779166</v>
      </c>
      <c r="D16" s="69">
        <f t="shared" si="2"/>
        <v>28.314097050447788</v>
      </c>
      <c r="E16" s="70">
        <f t="shared" si="2"/>
        <v>6.6126065479847336</v>
      </c>
      <c r="F16" s="72">
        <f t="shared" si="2"/>
        <v>1.1428571428571428</v>
      </c>
      <c r="G16" s="55">
        <f t="shared" ref="G16:Q16" si="3">SUM(G8:G14)/7</f>
        <v>10</v>
      </c>
      <c r="H16" s="55">
        <f t="shared" si="3"/>
        <v>13.571428571428571</v>
      </c>
      <c r="I16" s="55">
        <f t="shared" si="3"/>
        <v>49.571428571428569</v>
      </c>
      <c r="J16" s="55">
        <f t="shared" si="3"/>
        <v>101.71428571428571</v>
      </c>
      <c r="K16" s="55">
        <f t="shared" si="3"/>
        <v>82.571428571428569</v>
      </c>
      <c r="L16" s="55">
        <f t="shared" si="3"/>
        <v>21.142857142857142</v>
      </c>
      <c r="M16" s="55">
        <f t="shared" si="3"/>
        <v>5.8571428571428568</v>
      </c>
      <c r="N16" s="55">
        <f t="shared" si="3"/>
        <v>1.7142857142857142</v>
      </c>
      <c r="O16" s="55">
        <f t="shared" si="3"/>
        <v>0.7142857142857143</v>
      </c>
      <c r="P16" s="55">
        <f t="shared" si="3"/>
        <v>0.7142857142857143</v>
      </c>
      <c r="Q16" s="54">
        <f t="shared" si="3"/>
        <v>0.14285714285714285</v>
      </c>
    </row>
    <row r="17" spans="1:17" x14ac:dyDescent="0.35">
      <c r="A17" s="4" t="s">
        <v>22</v>
      </c>
      <c r="Q17" s="6"/>
    </row>
    <row r="20" spans="1:17" x14ac:dyDescent="0.35">
      <c r="A20" s="4"/>
      <c r="B20" s="4"/>
      <c r="D20" s="4"/>
      <c r="E20" s="4"/>
      <c r="P20" s="4"/>
    </row>
    <row r="21" spans="1:17" x14ac:dyDescent="0.35">
      <c r="A21" s="5"/>
    </row>
    <row r="22" spans="1:17" x14ac:dyDescent="0.35">
      <c r="A22" s="6" t="s">
        <v>1</v>
      </c>
      <c r="B22" s="4" t="str">
        <f>'Flow Summary'!M4</f>
        <v>Northbound</v>
      </c>
      <c r="I22" s="7"/>
      <c r="P22" s="4"/>
    </row>
    <row r="24" spans="1:17" ht="15" thickBot="1" x14ac:dyDescent="0.4"/>
    <row r="25" spans="1:17" ht="29.5" thickBot="1" x14ac:dyDescent="0.4">
      <c r="A25" s="19"/>
      <c r="B25" s="35" t="s">
        <v>23</v>
      </c>
      <c r="C25" s="36" t="s">
        <v>30</v>
      </c>
      <c r="D25" s="36" t="s">
        <v>31</v>
      </c>
      <c r="E25" s="37" t="s">
        <v>32</v>
      </c>
      <c r="F25" s="65" t="str">
        <f t="shared" ref="F25:Q25" si="4">F7</f>
        <v>Bin 1              &lt;10mph</v>
      </c>
      <c r="G25" s="65" t="str">
        <f t="shared" si="4"/>
        <v>Bin 2                10&lt;15</v>
      </c>
      <c r="H25" s="65" t="str">
        <f t="shared" si="4"/>
        <v>Bin 3                15&lt;20</v>
      </c>
      <c r="I25" s="65" t="str">
        <f t="shared" si="4"/>
        <v>Bin 4                20&lt;25</v>
      </c>
      <c r="J25" s="65" t="str">
        <f t="shared" si="4"/>
        <v>Bin 5                25&lt;30</v>
      </c>
      <c r="K25" s="65" t="str">
        <f t="shared" si="4"/>
        <v>Bin 6                30&lt;35</v>
      </c>
      <c r="L25" s="65" t="str">
        <f t="shared" si="4"/>
        <v>Bin 7                35&lt;40</v>
      </c>
      <c r="M25" s="65" t="str">
        <f t="shared" si="4"/>
        <v>Bin 8                40&lt;45</v>
      </c>
      <c r="N25" s="65" t="str">
        <f t="shared" si="4"/>
        <v>Bin 9                45&lt;50</v>
      </c>
      <c r="O25" s="65" t="str">
        <f t="shared" si="4"/>
        <v>Bin 10                50&lt;55</v>
      </c>
      <c r="P25" s="65" t="str">
        <f t="shared" si="4"/>
        <v>Bin 11                55&lt;60</v>
      </c>
      <c r="Q25" s="66" t="str">
        <f t="shared" si="4"/>
        <v>Bin 12              &gt;=60</v>
      </c>
    </row>
    <row r="26" spans="1:17" x14ac:dyDescent="0.35">
      <c r="A26" s="43">
        <f t="shared" ref="A26:A32" si="5">A8</f>
        <v>45602</v>
      </c>
      <c r="B26" s="39">
        <f t="shared" ref="B26:B32" si="6">SUM(F26:Q26)</f>
        <v>270</v>
      </c>
      <c r="C26" s="67">
        <f>'Speed 06 11 2024'!C83</f>
        <v>29.518782803918512</v>
      </c>
      <c r="D26" s="67">
        <f>'Speed 06 11 2024'!D83</f>
        <v>24.261111111111113</v>
      </c>
      <c r="E26" s="68">
        <f>'Speed 06 11 2024'!E83</f>
        <v>5.0730139837971828</v>
      </c>
      <c r="F26" s="14">
        <f>'Speed 06 11 2024'!F83</f>
        <v>1</v>
      </c>
      <c r="G26" s="14">
        <f>'Speed 06 11 2024'!G83</f>
        <v>12</v>
      </c>
      <c r="H26" s="14">
        <f>'Speed 06 11 2024'!H83</f>
        <v>25</v>
      </c>
      <c r="I26" s="14">
        <f>'Speed 06 11 2024'!I83</f>
        <v>119</v>
      </c>
      <c r="J26" s="14">
        <f>'Speed 06 11 2024'!J83</f>
        <v>85</v>
      </c>
      <c r="K26" s="14">
        <f>'Speed 06 11 2024'!K83</f>
        <v>23</v>
      </c>
      <c r="L26" s="14">
        <f>'Speed 06 11 2024'!L83</f>
        <v>4</v>
      </c>
      <c r="M26" s="14">
        <f>'Speed 06 11 2024'!M83</f>
        <v>1</v>
      </c>
      <c r="N26" s="14">
        <f>'Speed 06 11 2024'!N83</f>
        <v>0</v>
      </c>
      <c r="O26" s="14">
        <f>'Speed 06 11 2024'!O83</f>
        <v>0</v>
      </c>
      <c r="P26" s="14">
        <f>'Speed 06 11 2024'!P83</f>
        <v>0</v>
      </c>
      <c r="Q26" s="39">
        <f>'Speed 06 11 2024'!Q83</f>
        <v>0</v>
      </c>
    </row>
    <row r="27" spans="1:17" x14ac:dyDescent="0.35">
      <c r="A27" s="45">
        <f t="shared" si="5"/>
        <v>45603</v>
      </c>
      <c r="B27" s="39">
        <f t="shared" si="6"/>
        <v>279</v>
      </c>
      <c r="C27" s="67">
        <f>'Speed 07 11 2024'!C83</f>
        <v>28.570060270014942</v>
      </c>
      <c r="D27" s="67">
        <f>'Speed 07 11 2024'!D83</f>
        <v>23.351254480286737</v>
      </c>
      <c r="E27" s="68">
        <f>'Speed 07 11 2024'!E83</f>
        <v>5.0355131124355523</v>
      </c>
      <c r="F27" s="14">
        <f>'Speed 07 11 2024'!F83</f>
        <v>5</v>
      </c>
      <c r="G27" s="14">
        <f>'Speed 07 11 2024'!G83</f>
        <v>9</v>
      </c>
      <c r="H27" s="14">
        <f>'Speed 07 11 2024'!H83</f>
        <v>40</v>
      </c>
      <c r="I27" s="14">
        <f>'Speed 07 11 2024'!I83</f>
        <v>128</v>
      </c>
      <c r="J27" s="14">
        <f>'Speed 07 11 2024'!J83</f>
        <v>77</v>
      </c>
      <c r="K27" s="14">
        <f>'Speed 07 11 2024'!K83</f>
        <v>17</v>
      </c>
      <c r="L27" s="14">
        <f>'Speed 07 11 2024'!L83</f>
        <v>3</v>
      </c>
      <c r="M27" s="14">
        <f>'Speed 07 11 2024'!M83</f>
        <v>0</v>
      </c>
      <c r="N27" s="14">
        <f>'Speed 07 11 2024'!N83</f>
        <v>0</v>
      </c>
      <c r="O27" s="14">
        <f>'Speed 07 11 2024'!O83</f>
        <v>0</v>
      </c>
      <c r="P27" s="14">
        <f>'Speed 07 11 2024'!P83</f>
        <v>0</v>
      </c>
      <c r="Q27" s="39">
        <f>'Speed 07 11 2024'!Q83</f>
        <v>0</v>
      </c>
    </row>
    <row r="28" spans="1:17" x14ac:dyDescent="0.35">
      <c r="A28" s="45">
        <f t="shared" si="5"/>
        <v>45604</v>
      </c>
      <c r="B28" s="39">
        <f t="shared" si="6"/>
        <v>285</v>
      </c>
      <c r="C28" s="67">
        <f>'Speed 08 11 2024'!C83</f>
        <v>28.525500857109581</v>
      </c>
      <c r="D28" s="67">
        <f>'Speed 08 11 2024'!D83</f>
        <v>23.578947368421051</v>
      </c>
      <c r="E28" s="68">
        <f>'Speed 08 11 2024'!E83</f>
        <v>4.7728227409190751</v>
      </c>
      <c r="F28" s="14">
        <f>'Speed 08 11 2024'!F83</f>
        <v>5</v>
      </c>
      <c r="G28" s="14">
        <f>'Speed 08 11 2024'!G83</f>
        <v>7</v>
      </c>
      <c r="H28" s="14">
        <f>'Speed 08 11 2024'!H83</f>
        <v>30</v>
      </c>
      <c r="I28" s="14">
        <f>'Speed 08 11 2024'!I83</f>
        <v>145</v>
      </c>
      <c r="J28" s="14">
        <f>'Speed 08 11 2024'!J83</f>
        <v>80</v>
      </c>
      <c r="K28" s="14">
        <f>'Speed 08 11 2024'!K83</f>
        <v>14</v>
      </c>
      <c r="L28" s="14">
        <f>'Speed 08 11 2024'!L83</f>
        <v>4</v>
      </c>
      <c r="M28" s="14">
        <f>'Speed 08 11 2024'!M83</f>
        <v>0</v>
      </c>
      <c r="N28" s="14">
        <f>'Speed 08 11 2024'!N83</f>
        <v>0</v>
      </c>
      <c r="O28" s="14">
        <f>'Speed 08 11 2024'!O83</f>
        <v>0</v>
      </c>
      <c r="P28" s="14">
        <f>'Speed 08 11 2024'!P83</f>
        <v>0</v>
      </c>
      <c r="Q28" s="39">
        <f>'Speed 08 11 2024'!Q83</f>
        <v>0</v>
      </c>
    </row>
    <row r="29" spans="1:17" x14ac:dyDescent="0.35">
      <c r="A29" s="45">
        <f t="shared" si="5"/>
        <v>45605</v>
      </c>
      <c r="B29" s="39">
        <f t="shared" si="6"/>
        <v>240</v>
      </c>
      <c r="C29" s="67">
        <f>'Speed 09 11 2024'!C83</f>
        <v>29.126822982078707</v>
      </c>
      <c r="D29" s="67">
        <f>'Speed 09 11 2024'!D83</f>
        <v>23.966666666666665</v>
      </c>
      <c r="E29" s="68">
        <f>'Speed 09 11 2024'!E83</f>
        <v>4.9789235000116179</v>
      </c>
      <c r="F29" s="14">
        <f>'Speed 09 11 2024'!F83</f>
        <v>4</v>
      </c>
      <c r="G29" s="14">
        <f>'Speed 09 11 2024'!G83</f>
        <v>9</v>
      </c>
      <c r="H29" s="14">
        <f>'Speed 09 11 2024'!H83</f>
        <v>20</v>
      </c>
      <c r="I29" s="14">
        <f>'Speed 09 11 2024'!I83</f>
        <v>107</v>
      </c>
      <c r="J29" s="14">
        <f>'Speed 09 11 2024'!J83</f>
        <v>83</v>
      </c>
      <c r="K29" s="14">
        <f>'Speed 09 11 2024'!K83</f>
        <v>15</v>
      </c>
      <c r="L29" s="14">
        <f>'Speed 09 11 2024'!L83</f>
        <v>1</v>
      </c>
      <c r="M29" s="14">
        <f>'Speed 09 11 2024'!M83</f>
        <v>1</v>
      </c>
      <c r="N29" s="14">
        <f>'Speed 09 11 2024'!N83</f>
        <v>0</v>
      </c>
      <c r="O29" s="14">
        <f>'Speed 09 11 2024'!O83</f>
        <v>0</v>
      </c>
      <c r="P29" s="14">
        <f>'Speed 09 11 2024'!P83</f>
        <v>0</v>
      </c>
      <c r="Q29" s="39">
        <f>'Speed 09 11 2024'!Q83</f>
        <v>0</v>
      </c>
    </row>
    <row r="30" spans="1:17" x14ac:dyDescent="0.35">
      <c r="A30" s="45">
        <f t="shared" si="5"/>
        <v>45606</v>
      </c>
      <c r="B30" s="39">
        <f t="shared" si="6"/>
        <v>219</v>
      </c>
      <c r="C30" s="67">
        <f>'Speed 10 11 2024'!C83</f>
        <v>28.77253976591712</v>
      </c>
      <c r="D30" s="67">
        <f>'Speed 10 11 2024'!D83</f>
        <v>23.920091324200914</v>
      </c>
      <c r="E30" s="68">
        <f>'Speed 10 11 2024'!E83</f>
        <v>4.6820228113819038</v>
      </c>
      <c r="F30" s="14">
        <f>'Speed 10 11 2024'!F83</f>
        <v>2</v>
      </c>
      <c r="G30" s="14">
        <f>'Speed 10 11 2024'!G83</f>
        <v>6</v>
      </c>
      <c r="H30" s="14">
        <f>'Speed 10 11 2024'!H83</f>
        <v>26</v>
      </c>
      <c r="I30" s="14">
        <f>'Speed 10 11 2024'!I83</f>
        <v>96</v>
      </c>
      <c r="J30" s="14">
        <f>'Speed 10 11 2024'!J83</f>
        <v>73</v>
      </c>
      <c r="K30" s="14">
        <f>'Speed 10 11 2024'!K83</f>
        <v>15</v>
      </c>
      <c r="L30" s="14">
        <f>'Speed 10 11 2024'!L83</f>
        <v>1</v>
      </c>
      <c r="M30" s="14">
        <f>'Speed 10 11 2024'!M83</f>
        <v>0</v>
      </c>
      <c r="N30" s="14">
        <f>'Speed 10 11 2024'!N83</f>
        <v>0</v>
      </c>
      <c r="O30" s="14">
        <f>'Speed 10 11 2024'!O83</f>
        <v>0</v>
      </c>
      <c r="P30" s="14">
        <f>'Speed 10 11 2024'!P83</f>
        <v>0</v>
      </c>
      <c r="Q30" s="39">
        <f>'Speed 10 11 2024'!Q83</f>
        <v>0</v>
      </c>
    </row>
    <row r="31" spans="1:17" x14ac:dyDescent="0.35">
      <c r="A31" s="45">
        <f t="shared" si="5"/>
        <v>45607</v>
      </c>
      <c r="B31" s="39">
        <f t="shared" si="6"/>
        <v>247</v>
      </c>
      <c r="C31" s="67">
        <f>'Speed 11 11 2024'!C83</f>
        <v>28.926325768210187</v>
      </c>
      <c r="D31" s="67">
        <f>'Speed 11 11 2024'!D83</f>
        <v>24.325910931174089</v>
      </c>
      <c r="E31" s="68">
        <f>'Speed 11 11 2024'!E83</f>
        <v>4.4388410237708387</v>
      </c>
      <c r="F31" s="14">
        <f>'Speed 11 11 2024'!F83</f>
        <v>2</v>
      </c>
      <c r="G31" s="14">
        <f>'Speed 11 11 2024'!G83</f>
        <v>7</v>
      </c>
      <c r="H31" s="14">
        <f>'Speed 11 11 2024'!H83</f>
        <v>17</v>
      </c>
      <c r="I31" s="14">
        <f>'Speed 11 11 2024'!I83</f>
        <v>112</v>
      </c>
      <c r="J31" s="14">
        <f>'Speed 11 11 2024'!J83</f>
        <v>92</v>
      </c>
      <c r="K31" s="14">
        <f>'Speed 11 11 2024'!K83</f>
        <v>16</v>
      </c>
      <c r="L31" s="14">
        <f>'Speed 11 11 2024'!L83</f>
        <v>1</v>
      </c>
      <c r="M31" s="14">
        <f>'Speed 11 11 2024'!M83</f>
        <v>0</v>
      </c>
      <c r="N31" s="14">
        <f>'Speed 11 11 2024'!N83</f>
        <v>0</v>
      </c>
      <c r="O31" s="14">
        <f>'Speed 11 11 2024'!O83</f>
        <v>0</v>
      </c>
      <c r="P31" s="14">
        <f>'Speed 11 11 2024'!P83</f>
        <v>0</v>
      </c>
      <c r="Q31" s="39">
        <f>'Speed 11 11 2024'!Q83</f>
        <v>0</v>
      </c>
    </row>
    <row r="32" spans="1:17" ht="15" thickBot="1" x14ac:dyDescent="0.4">
      <c r="A32" s="49">
        <f t="shared" si="5"/>
        <v>45608</v>
      </c>
      <c r="B32" s="47">
        <f t="shared" si="6"/>
        <v>295</v>
      </c>
      <c r="C32" s="69">
        <f>'Speed 12 11 2024'!C83</f>
        <v>28.657282365794522</v>
      </c>
      <c r="D32" s="69">
        <f>'Speed 12 11 2024'!D83</f>
        <v>23.94406779661017</v>
      </c>
      <c r="E32" s="70">
        <f>'Speed 12 11 2024'!E83</f>
        <v>4.5476790517023851</v>
      </c>
      <c r="F32" s="19">
        <f>'Speed 12 11 2024'!F83</f>
        <v>2</v>
      </c>
      <c r="G32" s="19">
        <f>'Speed 12 11 2024'!G83</f>
        <v>9</v>
      </c>
      <c r="H32" s="19">
        <f>'Speed 12 11 2024'!H83</f>
        <v>31</v>
      </c>
      <c r="I32" s="19">
        <f>'Speed 12 11 2024'!I83</f>
        <v>131</v>
      </c>
      <c r="J32" s="19">
        <f>'Speed 12 11 2024'!J83</f>
        <v>108</v>
      </c>
      <c r="K32" s="19">
        <f>'Speed 12 11 2024'!K83</f>
        <v>10</v>
      </c>
      <c r="L32" s="19">
        <f>'Speed 12 11 2024'!L83</f>
        <v>4</v>
      </c>
      <c r="M32" s="19">
        <f>'Speed 12 11 2024'!M83</f>
        <v>0</v>
      </c>
      <c r="N32" s="19">
        <f>'Speed 12 11 2024'!N83</f>
        <v>0</v>
      </c>
      <c r="O32" s="19">
        <f>'Speed 12 11 2024'!O83</f>
        <v>0</v>
      </c>
      <c r="P32" s="19">
        <f>'Speed 12 11 2024'!P83</f>
        <v>0</v>
      </c>
      <c r="Q32" s="47">
        <f>'Speed 12 11 2024'!Q83</f>
        <v>0</v>
      </c>
    </row>
    <row r="33" spans="1:17" x14ac:dyDescent="0.35">
      <c r="A33" s="21" t="s">
        <v>28</v>
      </c>
      <c r="B33" s="51">
        <f>SUM(IF(WEEKDAY($A26,2)&lt;6,B26,0),IF(WEEKDAY($A27,2)&lt;6,B27,0),IF(WEEKDAY($A28,2)&lt;6,B28,0),IF(WEEKDAY($A29,2)&lt;6,B29,0),IF(WEEKDAY($A30,2)&lt;6,B30,0),IF(WEEKDAY($A31,2)&lt;6,B31,0),IF(WEEKDAY($A32,2)&lt;6,B32,0))/5</f>
        <v>275.2</v>
      </c>
      <c r="C33" s="67">
        <f t="shared" ref="C33:Q33" si="7">SUM(IF(WEEKDAY($A26,2)&lt;6,C26,0),IF(WEEKDAY($A27,2)&lt;6,C27,0),IF(WEEKDAY($A28,2)&lt;6,C28,0),IF(WEEKDAY($A29,2)&lt;6,C29,0),IF(WEEKDAY($A30,2)&lt;6,C30,0),IF(WEEKDAY($A31,2)&lt;6,C31,0),IF(WEEKDAY($A32,2)&lt;6,C32,0))/5</f>
        <v>28.839590413009553</v>
      </c>
      <c r="D33" s="67">
        <f t="shared" si="7"/>
        <v>23.892258337520634</v>
      </c>
      <c r="E33" s="68">
        <f t="shared" si="7"/>
        <v>4.7735739825250061</v>
      </c>
      <c r="F33" s="52">
        <f t="shared" si="7"/>
        <v>3</v>
      </c>
      <c r="G33" s="52">
        <f t="shared" si="7"/>
        <v>8.8000000000000007</v>
      </c>
      <c r="H33" s="52">
        <f t="shared" si="7"/>
        <v>28.6</v>
      </c>
      <c r="I33" s="52">
        <f t="shared" si="7"/>
        <v>127</v>
      </c>
      <c r="J33" s="52">
        <f t="shared" si="7"/>
        <v>88.4</v>
      </c>
      <c r="K33" s="52">
        <f t="shared" si="7"/>
        <v>16</v>
      </c>
      <c r="L33" s="52">
        <f t="shared" si="7"/>
        <v>3.2</v>
      </c>
      <c r="M33" s="52">
        <f t="shared" si="7"/>
        <v>0.2</v>
      </c>
      <c r="N33" s="52">
        <f t="shared" si="7"/>
        <v>0</v>
      </c>
      <c r="O33" s="52">
        <f t="shared" si="7"/>
        <v>0</v>
      </c>
      <c r="P33" s="52">
        <f t="shared" si="7"/>
        <v>0</v>
      </c>
      <c r="Q33" s="51">
        <f t="shared" si="7"/>
        <v>0</v>
      </c>
    </row>
    <row r="34" spans="1:17" ht="15" thickBot="1" x14ac:dyDescent="0.4">
      <c r="A34" s="22" t="s">
        <v>29</v>
      </c>
      <c r="B34" s="54">
        <f t="shared" ref="B34:Q34" si="8">SUM(B26:B32)/7</f>
        <v>262.14285714285717</v>
      </c>
      <c r="C34" s="69">
        <f t="shared" si="8"/>
        <v>28.871044973291937</v>
      </c>
      <c r="D34" s="69">
        <f t="shared" si="8"/>
        <v>23.906864239781534</v>
      </c>
      <c r="E34" s="70">
        <f t="shared" si="8"/>
        <v>4.7898308891455077</v>
      </c>
      <c r="F34" s="55">
        <f t="shared" si="8"/>
        <v>3</v>
      </c>
      <c r="G34" s="55">
        <f t="shared" si="8"/>
        <v>8.4285714285714288</v>
      </c>
      <c r="H34" s="55">
        <f t="shared" si="8"/>
        <v>27</v>
      </c>
      <c r="I34" s="55">
        <f t="shared" si="8"/>
        <v>119.71428571428571</v>
      </c>
      <c r="J34" s="55">
        <f t="shared" si="8"/>
        <v>85.428571428571431</v>
      </c>
      <c r="K34" s="55">
        <f t="shared" ref="K34" si="9">SUM(K26:K32)/7</f>
        <v>15.714285714285714</v>
      </c>
      <c r="L34" s="55">
        <f t="shared" si="8"/>
        <v>2.5714285714285716</v>
      </c>
      <c r="M34" s="55">
        <f t="shared" si="8"/>
        <v>0.2857142857142857</v>
      </c>
      <c r="N34" s="55">
        <f t="shared" si="8"/>
        <v>0</v>
      </c>
      <c r="O34" s="55">
        <f t="shared" si="8"/>
        <v>0</v>
      </c>
      <c r="P34" s="55">
        <f t="shared" si="8"/>
        <v>0</v>
      </c>
      <c r="Q34" s="54">
        <f t="shared" si="8"/>
        <v>0</v>
      </c>
    </row>
    <row r="35" spans="1:17" x14ac:dyDescent="0.35">
      <c r="A35" s="4" t="s">
        <v>22</v>
      </c>
      <c r="Q35" s="6"/>
    </row>
    <row r="38" spans="1:17" x14ac:dyDescent="0.35">
      <c r="A38" s="4"/>
      <c r="B38" s="4"/>
      <c r="D38" s="4"/>
      <c r="E38" s="4"/>
      <c r="P38" s="4"/>
    </row>
    <row r="39" spans="1:17" x14ac:dyDescent="0.35">
      <c r="A39" s="5"/>
    </row>
    <row r="40" spans="1:17" x14ac:dyDescent="0.35">
      <c r="A40" s="6" t="s">
        <v>1</v>
      </c>
      <c r="B40" s="4" t="s">
        <v>4</v>
      </c>
      <c r="I40" s="7"/>
      <c r="P40" s="4"/>
    </row>
    <row r="42" spans="1:17" ht="15" thickBot="1" x14ac:dyDescent="0.4"/>
    <row r="43" spans="1:17" ht="29.5" thickBot="1" x14ac:dyDescent="0.4">
      <c r="A43" s="19"/>
      <c r="B43" s="35" t="s">
        <v>23</v>
      </c>
      <c r="C43" s="36" t="s">
        <v>30</v>
      </c>
      <c r="D43" s="36" t="s">
        <v>31</v>
      </c>
      <c r="E43" s="37" t="s">
        <v>32</v>
      </c>
      <c r="F43" s="65" t="str">
        <f t="shared" ref="F43:Q43" si="10">F7</f>
        <v>Bin 1              &lt;10mph</v>
      </c>
      <c r="G43" s="65" t="str">
        <f t="shared" si="10"/>
        <v>Bin 2                10&lt;15</v>
      </c>
      <c r="H43" s="65" t="str">
        <f t="shared" si="10"/>
        <v>Bin 3                15&lt;20</v>
      </c>
      <c r="I43" s="65" t="str">
        <f t="shared" si="10"/>
        <v>Bin 4                20&lt;25</v>
      </c>
      <c r="J43" s="65" t="str">
        <f t="shared" si="10"/>
        <v>Bin 5                25&lt;30</v>
      </c>
      <c r="K43" s="65" t="str">
        <f t="shared" si="10"/>
        <v>Bin 6                30&lt;35</v>
      </c>
      <c r="L43" s="65" t="str">
        <f t="shared" si="10"/>
        <v>Bin 7                35&lt;40</v>
      </c>
      <c r="M43" s="65" t="str">
        <f t="shared" si="10"/>
        <v>Bin 8                40&lt;45</v>
      </c>
      <c r="N43" s="65" t="str">
        <f t="shared" si="10"/>
        <v>Bin 9                45&lt;50</v>
      </c>
      <c r="O43" s="65" t="str">
        <f t="shared" si="10"/>
        <v>Bin 10                50&lt;55</v>
      </c>
      <c r="P43" s="65" t="str">
        <f t="shared" si="10"/>
        <v>Bin 11                55&lt;60</v>
      </c>
      <c r="Q43" s="66" t="str">
        <f t="shared" si="10"/>
        <v>Bin 12              &gt;=60</v>
      </c>
    </row>
    <row r="44" spans="1:17" x14ac:dyDescent="0.35">
      <c r="A44" s="43">
        <f t="shared" ref="A44:A50" si="11">A8</f>
        <v>45602</v>
      </c>
      <c r="B44" s="39">
        <f t="shared" ref="B44:B50" si="12">SUM(F44:Q44)</f>
        <v>560</v>
      </c>
      <c r="C44" s="67">
        <f>'Speed 06 11 2024'!C129</f>
        <v>33.254278185553645</v>
      </c>
      <c r="D44" s="67">
        <f>'Speed 06 11 2024'!D129</f>
        <v>26.587499999999999</v>
      </c>
      <c r="E44" s="68">
        <f>'Speed 06 11 2024'!E129</f>
        <v>6.432630437624125</v>
      </c>
      <c r="F44" s="14">
        <f>'Speed 06 11 2024'!F129</f>
        <v>3</v>
      </c>
      <c r="G44" s="14">
        <f>'Speed 06 11 2024'!G129</f>
        <v>19</v>
      </c>
      <c r="H44" s="14">
        <f>'Speed 06 11 2024'!H129</f>
        <v>39</v>
      </c>
      <c r="I44" s="14">
        <f>'Speed 06 11 2024'!I129</f>
        <v>166</v>
      </c>
      <c r="J44" s="14">
        <f>'Speed 06 11 2024'!J129</f>
        <v>179</v>
      </c>
      <c r="K44" s="14">
        <f>'Speed 06 11 2024'!K129</f>
        <v>117</v>
      </c>
      <c r="L44" s="14">
        <f>'Speed 06 11 2024'!L129</f>
        <v>28</v>
      </c>
      <c r="M44" s="14">
        <f>'Speed 06 11 2024'!M129</f>
        <v>4</v>
      </c>
      <c r="N44" s="14">
        <f>'Speed 06 11 2024'!N129</f>
        <v>3</v>
      </c>
      <c r="O44" s="14">
        <f>'Speed 06 11 2024'!O129</f>
        <v>0</v>
      </c>
      <c r="P44" s="14">
        <f>'Speed 06 11 2024'!P129</f>
        <v>1</v>
      </c>
      <c r="Q44" s="39">
        <f>'Speed 06 11 2024'!Q129</f>
        <v>1</v>
      </c>
    </row>
    <row r="45" spans="1:17" x14ac:dyDescent="0.35">
      <c r="A45" s="45">
        <f t="shared" si="11"/>
        <v>45603</v>
      </c>
      <c r="B45" s="39">
        <f t="shared" si="12"/>
        <v>590</v>
      </c>
      <c r="C45" s="67">
        <f>'Speed 07 11 2024'!C129</f>
        <v>32.343141385101994</v>
      </c>
      <c r="D45" s="67">
        <f>'Speed 07 11 2024'!D129</f>
        <v>25.708474576271186</v>
      </c>
      <c r="E45" s="68">
        <f>'Speed 07 11 2024'!E129</f>
        <v>6.4016468630169916</v>
      </c>
      <c r="F45" s="14">
        <f>'Speed 07 11 2024'!F129</f>
        <v>6</v>
      </c>
      <c r="G45" s="14">
        <f>'Speed 07 11 2024'!G129</f>
        <v>22</v>
      </c>
      <c r="H45" s="14">
        <f>'Speed 07 11 2024'!H129</f>
        <v>58</v>
      </c>
      <c r="I45" s="14">
        <f>'Speed 07 11 2024'!I129</f>
        <v>186</v>
      </c>
      <c r="J45" s="14">
        <f>'Speed 07 11 2024'!J129</f>
        <v>189</v>
      </c>
      <c r="K45" s="14">
        <f>'Speed 07 11 2024'!K129</f>
        <v>98</v>
      </c>
      <c r="L45" s="14">
        <f>'Speed 07 11 2024'!L129</f>
        <v>16</v>
      </c>
      <c r="M45" s="14">
        <f>'Speed 07 11 2024'!M129</f>
        <v>11</v>
      </c>
      <c r="N45" s="14">
        <f>'Speed 07 11 2024'!N129</f>
        <v>3</v>
      </c>
      <c r="O45" s="14">
        <f>'Speed 07 11 2024'!O129</f>
        <v>1</v>
      </c>
      <c r="P45" s="14">
        <f>'Speed 07 11 2024'!P129</f>
        <v>0</v>
      </c>
      <c r="Q45" s="39">
        <f>'Speed 07 11 2024'!Q129</f>
        <v>0</v>
      </c>
    </row>
    <row r="46" spans="1:17" x14ac:dyDescent="0.35">
      <c r="A46" s="45">
        <f t="shared" si="11"/>
        <v>45604</v>
      </c>
      <c r="B46" s="39">
        <f t="shared" si="12"/>
        <v>640</v>
      </c>
      <c r="C46" s="67">
        <f>'Speed 08 11 2024'!C129</f>
        <v>32.504101742842956</v>
      </c>
      <c r="D46" s="67">
        <f>'Speed 08 11 2024'!D129</f>
        <v>26.107031249999999</v>
      </c>
      <c r="E46" s="68">
        <f>'Speed 08 11 2024'!E129</f>
        <v>6.1723953037851782</v>
      </c>
      <c r="F46" s="14">
        <f>'Speed 08 11 2024'!F129</f>
        <v>7</v>
      </c>
      <c r="G46" s="14">
        <f>'Speed 08 11 2024'!G129</f>
        <v>20</v>
      </c>
      <c r="H46" s="14">
        <f>'Speed 08 11 2024'!H129</f>
        <v>43</v>
      </c>
      <c r="I46" s="14">
        <f>'Speed 08 11 2024'!I129</f>
        <v>210</v>
      </c>
      <c r="J46" s="14">
        <f>'Speed 08 11 2024'!J129</f>
        <v>208</v>
      </c>
      <c r="K46" s="14">
        <f>'Speed 08 11 2024'!K129</f>
        <v>114</v>
      </c>
      <c r="L46" s="14">
        <f>'Speed 08 11 2024'!L129</f>
        <v>27</v>
      </c>
      <c r="M46" s="14">
        <f>'Speed 08 11 2024'!M129</f>
        <v>9</v>
      </c>
      <c r="N46" s="14">
        <f>'Speed 08 11 2024'!N129</f>
        <v>1</v>
      </c>
      <c r="O46" s="14">
        <f>'Speed 08 11 2024'!O129</f>
        <v>0</v>
      </c>
      <c r="P46" s="14">
        <f>'Speed 08 11 2024'!P129</f>
        <v>1</v>
      </c>
      <c r="Q46" s="39">
        <f>'Speed 08 11 2024'!Q129</f>
        <v>0</v>
      </c>
    </row>
    <row r="47" spans="1:17" x14ac:dyDescent="0.35">
      <c r="A47" s="45">
        <f t="shared" si="11"/>
        <v>45605</v>
      </c>
      <c r="B47" s="39">
        <f t="shared" si="12"/>
        <v>497</v>
      </c>
      <c r="C47" s="67">
        <f>'Speed 09 11 2024'!C129</f>
        <v>33.160078346046959</v>
      </c>
      <c r="D47" s="67">
        <f>'Speed 09 11 2024'!D129</f>
        <v>26.377263581488933</v>
      </c>
      <c r="E47" s="68">
        <f>'Speed 09 11 2024'!E129</f>
        <v>6.54459162925321</v>
      </c>
      <c r="F47" s="14">
        <f>'Speed 09 11 2024'!F129</f>
        <v>4</v>
      </c>
      <c r="G47" s="14">
        <f>'Speed 09 11 2024'!G129</f>
        <v>18</v>
      </c>
      <c r="H47" s="14">
        <f>'Speed 09 11 2024'!H129</f>
        <v>35</v>
      </c>
      <c r="I47" s="14">
        <f>'Speed 09 11 2024'!I129</f>
        <v>151</v>
      </c>
      <c r="J47" s="14">
        <f>'Speed 09 11 2024'!J129</f>
        <v>168</v>
      </c>
      <c r="K47" s="14">
        <f>'Speed 09 11 2024'!K129</f>
        <v>83</v>
      </c>
      <c r="L47" s="14">
        <f>'Speed 09 11 2024'!L129</f>
        <v>25</v>
      </c>
      <c r="M47" s="14">
        <f>'Speed 09 11 2024'!M129</f>
        <v>10</v>
      </c>
      <c r="N47" s="14">
        <f>'Speed 09 11 2024'!N129</f>
        <v>1</v>
      </c>
      <c r="O47" s="14">
        <f>'Speed 09 11 2024'!O129</f>
        <v>0</v>
      </c>
      <c r="P47" s="14">
        <f>'Speed 09 11 2024'!P129</f>
        <v>2</v>
      </c>
      <c r="Q47" s="39">
        <f>'Speed 09 11 2024'!Q129</f>
        <v>0</v>
      </c>
    </row>
    <row r="48" spans="1:17" x14ac:dyDescent="0.35">
      <c r="A48" s="45">
        <f t="shared" si="11"/>
        <v>45606</v>
      </c>
      <c r="B48" s="39">
        <f t="shared" si="12"/>
        <v>437</v>
      </c>
      <c r="C48" s="67">
        <f>'Speed 10 11 2024'!C129</f>
        <v>32.313200296198438</v>
      </c>
      <c r="D48" s="67">
        <f>'Speed 10 11 2024'!D129</f>
        <v>25.90045766590389</v>
      </c>
      <c r="E48" s="68">
        <f>'Speed 10 11 2024'!E129</f>
        <v>6.1875170110908426</v>
      </c>
      <c r="F48" s="14">
        <f>'Speed 10 11 2024'!F129</f>
        <v>2</v>
      </c>
      <c r="G48" s="14">
        <f>'Speed 10 11 2024'!G129</f>
        <v>18</v>
      </c>
      <c r="H48" s="14">
        <f>'Speed 10 11 2024'!H129</f>
        <v>36</v>
      </c>
      <c r="I48" s="14">
        <f>'Speed 10 11 2024'!I129</f>
        <v>133</v>
      </c>
      <c r="J48" s="14">
        <f>'Speed 10 11 2024'!J129</f>
        <v>156</v>
      </c>
      <c r="K48" s="14">
        <f>'Speed 10 11 2024'!K129</f>
        <v>68</v>
      </c>
      <c r="L48" s="14">
        <f>'Speed 10 11 2024'!L129</f>
        <v>20</v>
      </c>
      <c r="M48" s="14">
        <f>'Speed 10 11 2024'!M129</f>
        <v>1</v>
      </c>
      <c r="N48" s="14">
        <f>'Speed 10 11 2024'!N129</f>
        <v>0</v>
      </c>
      <c r="O48" s="14">
        <f>'Speed 10 11 2024'!O129</f>
        <v>2</v>
      </c>
      <c r="P48" s="14">
        <f>'Speed 10 11 2024'!P129</f>
        <v>1</v>
      </c>
      <c r="Q48" s="39">
        <f>'Speed 10 11 2024'!Q129</f>
        <v>0</v>
      </c>
    </row>
    <row r="49" spans="1:17" x14ac:dyDescent="0.35">
      <c r="A49" s="45">
        <f t="shared" si="11"/>
        <v>45607</v>
      </c>
      <c r="B49" s="39">
        <f t="shared" si="12"/>
        <v>545</v>
      </c>
      <c r="C49" s="67">
        <f>'Speed 11 11 2024'!C129</f>
        <v>32.578772491872229</v>
      </c>
      <c r="D49" s="67">
        <f>'Speed 11 11 2024'!D129</f>
        <v>26.622018348623854</v>
      </c>
      <c r="E49" s="68">
        <f>'Speed 11 11 2024'!E129</f>
        <v>5.7475435577464022</v>
      </c>
      <c r="F49" s="14">
        <f>'Speed 11 11 2024'!F129</f>
        <v>3</v>
      </c>
      <c r="G49" s="14">
        <f>'Speed 11 11 2024'!G129</f>
        <v>16</v>
      </c>
      <c r="H49" s="14">
        <f>'Speed 11 11 2024'!H129</f>
        <v>29</v>
      </c>
      <c r="I49" s="14">
        <f>'Speed 11 11 2024'!I129</f>
        <v>159</v>
      </c>
      <c r="J49" s="14">
        <f>'Speed 11 11 2024'!J129</f>
        <v>195</v>
      </c>
      <c r="K49" s="14">
        <f>'Speed 11 11 2024'!K129</f>
        <v>111</v>
      </c>
      <c r="L49" s="14">
        <f>'Speed 11 11 2024'!L129</f>
        <v>27</v>
      </c>
      <c r="M49" s="14">
        <f>'Speed 11 11 2024'!M129</f>
        <v>4</v>
      </c>
      <c r="N49" s="14">
        <f>'Speed 11 11 2024'!N129</f>
        <v>1</v>
      </c>
      <c r="O49" s="14">
        <f>'Speed 11 11 2024'!O129</f>
        <v>0</v>
      </c>
      <c r="P49" s="14">
        <f>'Speed 11 11 2024'!P129</f>
        <v>0</v>
      </c>
      <c r="Q49" s="39">
        <f>'Speed 11 11 2024'!Q129</f>
        <v>0</v>
      </c>
    </row>
    <row r="50" spans="1:17" ht="15" thickBot="1" x14ac:dyDescent="0.4">
      <c r="A50" s="49">
        <f t="shared" si="11"/>
        <v>45608</v>
      </c>
      <c r="B50" s="47">
        <f t="shared" si="12"/>
        <v>588</v>
      </c>
      <c r="C50" s="69">
        <f>'Speed 12 11 2024'!C129</f>
        <v>32.396088242381857</v>
      </c>
      <c r="D50" s="69">
        <f>'Speed 12 11 2024'!D129</f>
        <v>26.185374149659864</v>
      </c>
      <c r="E50" s="70">
        <f>'Speed 12 11 2024'!E129</f>
        <v>5.9925840338884546</v>
      </c>
      <c r="F50" s="19">
        <f>'Speed 12 11 2024'!F129</f>
        <v>4</v>
      </c>
      <c r="G50" s="19">
        <f>'Speed 12 11 2024'!G129</f>
        <v>16</v>
      </c>
      <c r="H50" s="19">
        <f>'Speed 12 11 2024'!H129</f>
        <v>44</v>
      </c>
      <c r="I50" s="19">
        <f>'Speed 12 11 2024'!I129</f>
        <v>180</v>
      </c>
      <c r="J50" s="19">
        <f>'Speed 12 11 2024'!J129</f>
        <v>215</v>
      </c>
      <c r="K50" s="19">
        <f>'Speed 12 11 2024'!K129</f>
        <v>97</v>
      </c>
      <c r="L50" s="19">
        <f>'Speed 12 11 2024'!L129</f>
        <v>23</v>
      </c>
      <c r="M50" s="19">
        <f>'Speed 12 11 2024'!M129</f>
        <v>4</v>
      </c>
      <c r="N50" s="19">
        <f>'Speed 12 11 2024'!N129</f>
        <v>3</v>
      </c>
      <c r="O50" s="19">
        <f>'Speed 12 11 2024'!O129</f>
        <v>2</v>
      </c>
      <c r="P50" s="19">
        <f>'Speed 12 11 2024'!P129</f>
        <v>0</v>
      </c>
      <c r="Q50" s="47">
        <f>'Speed 12 11 2024'!Q129</f>
        <v>0</v>
      </c>
    </row>
    <row r="51" spans="1:17" x14ac:dyDescent="0.35">
      <c r="A51" s="21" t="s">
        <v>28</v>
      </c>
      <c r="B51" s="51">
        <f>SUM(IF(WEEKDAY($A44,2)&lt;6,B44,0),IF(WEEKDAY($A45,2)&lt;6,B45,0),IF(WEEKDAY($A46,2)&lt;6,B46,0),IF(WEEKDAY($A47,2)&lt;6,B47,0),IF(WEEKDAY($A48,2)&lt;6,B48,0),IF(WEEKDAY($A49,2)&lt;6,B49,0),IF(WEEKDAY($A50,2)&lt;6,B50,0))/5</f>
        <v>584.6</v>
      </c>
      <c r="C51" s="67">
        <f t="shared" ref="C51:Q51" si="13">SUM(IF(WEEKDAY($A44,2)&lt;6,C44,0),IF(WEEKDAY($A45,2)&lt;6,C45,0),IF(WEEKDAY($A46,2)&lt;6,C46,0),IF(WEEKDAY($A47,2)&lt;6,C47,0),IF(WEEKDAY($A48,2)&lt;6,C48,0),IF(WEEKDAY($A49,2)&lt;6,C49,0),IF(WEEKDAY($A50,2)&lt;6,C50,0))/5</f>
        <v>32.615276409550532</v>
      </c>
      <c r="D51" s="67">
        <f t="shared" si="13"/>
        <v>26.242079664910978</v>
      </c>
      <c r="E51" s="68">
        <f t="shared" si="13"/>
        <v>6.1493600392122305</v>
      </c>
      <c r="F51" s="52">
        <f t="shared" si="13"/>
        <v>4.5999999999999996</v>
      </c>
      <c r="G51" s="52">
        <f t="shared" si="13"/>
        <v>18.600000000000001</v>
      </c>
      <c r="H51" s="52">
        <f t="shared" si="13"/>
        <v>42.6</v>
      </c>
      <c r="I51" s="52">
        <f t="shared" si="13"/>
        <v>180.2</v>
      </c>
      <c r="J51" s="52">
        <f t="shared" si="13"/>
        <v>197.2</v>
      </c>
      <c r="K51" s="52">
        <f t="shared" si="13"/>
        <v>107.4</v>
      </c>
      <c r="L51" s="52">
        <f t="shared" si="13"/>
        <v>24.2</v>
      </c>
      <c r="M51" s="52">
        <f t="shared" si="13"/>
        <v>6.4</v>
      </c>
      <c r="N51" s="52">
        <f t="shared" si="13"/>
        <v>2.2000000000000002</v>
      </c>
      <c r="O51" s="52">
        <f t="shared" si="13"/>
        <v>0.6</v>
      </c>
      <c r="P51" s="52">
        <f t="shared" si="13"/>
        <v>0.4</v>
      </c>
      <c r="Q51" s="51">
        <f t="shared" si="13"/>
        <v>0.2</v>
      </c>
    </row>
    <row r="52" spans="1:17" ht="15" thickBot="1" x14ac:dyDescent="0.4">
      <c r="A52" s="22" t="s">
        <v>29</v>
      </c>
      <c r="B52" s="54">
        <f t="shared" ref="B52:Q52" si="14">SUM(B44:B50)/7</f>
        <v>551</v>
      </c>
      <c r="C52" s="69">
        <f t="shared" si="14"/>
        <v>32.649951527142584</v>
      </c>
      <c r="D52" s="69">
        <f t="shared" si="14"/>
        <v>26.212588510278245</v>
      </c>
      <c r="E52" s="70">
        <f t="shared" si="14"/>
        <v>6.2112726909150293</v>
      </c>
      <c r="F52" s="55">
        <f t="shared" si="14"/>
        <v>4.1428571428571432</v>
      </c>
      <c r="G52" s="55">
        <f t="shared" si="14"/>
        <v>18.428571428571427</v>
      </c>
      <c r="H52" s="55">
        <f t="shared" si="14"/>
        <v>40.571428571428569</v>
      </c>
      <c r="I52" s="55">
        <f t="shared" si="14"/>
        <v>169.28571428571428</v>
      </c>
      <c r="J52" s="55">
        <f t="shared" si="14"/>
        <v>187.14285714285714</v>
      </c>
      <c r="K52" s="55">
        <f t="shared" ref="K52" si="15">SUM(K44:K50)/7</f>
        <v>98.285714285714292</v>
      </c>
      <c r="L52" s="55">
        <f t="shared" si="14"/>
        <v>23.714285714285715</v>
      </c>
      <c r="M52" s="55">
        <f t="shared" si="14"/>
        <v>6.1428571428571432</v>
      </c>
      <c r="N52" s="55">
        <f t="shared" si="14"/>
        <v>1.7142857142857142</v>
      </c>
      <c r="O52" s="55">
        <f t="shared" si="14"/>
        <v>0.7142857142857143</v>
      </c>
      <c r="P52" s="55">
        <f t="shared" si="14"/>
        <v>0.7142857142857143</v>
      </c>
      <c r="Q52" s="54">
        <f t="shared" si="14"/>
        <v>0.14285714285714285</v>
      </c>
    </row>
    <row r="53" spans="1:17" x14ac:dyDescent="0.35">
      <c r="A53" s="4" t="s">
        <v>22</v>
      </c>
      <c r="Q53" s="6"/>
    </row>
  </sheetData>
  <pageMargins left="0.7" right="0.7" top="0.75" bottom="0.75" header="0.3" footer="0.3"/>
  <pageSetup paperSize="9" scale="3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48AD0-3829-42C4-8685-9034CF9232C1}">
  <sheetPr codeName="Sheet19"/>
  <dimension ref="A1:Q53"/>
  <sheetViews>
    <sheetView zoomScaleNormal="100" workbookViewId="0"/>
  </sheetViews>
  <sheetFormatPr defaultRowHeight="14.5" x14ac:dyDescent="0.35"/>
  <cols>
    <col min="1" max="1" width="18.7265625" customWidth="1"/>
    <col min="3" max="5" width="10.7265625" customWidth="1"/>
    <col min="6" max="17" width="8.26953125" customWidth="1"/>
  </cols>
  <sheetData>
    <row r="1" spans="1:17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</row>
    <row r="2" spans="1:17" x14ac:dyDescent="0.35">
      <c r="A2" s="4"/>
      <c r="B2" s="4"/>
      <c r="D2" s="4"/>
      <c r="E2" s="4"/>
      <c r="P2" s="4"/>
    </row>
    <row r="3" spans="1:17" x14ac:dyDescent="0.35">
      <c r="A3" s="5"/>
    </row>
    <row r="4" spans="1:17" x14ac:dyDescent="0.35">
      <c r="A4" s="6" t="s">
        <v>1</v>
      </c>
      <c r="B4" s="4" t="str">
        <f>'Flow Summary'!B4</f>
        <v>Southbound</v>
      </c>
      <c r="I4" s="7"/>
      <c r="P4" s="4"/>
    </row>
    <row r="5" spans="1:17" x14ac:dyDescent="0.35"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17" ht="29.5" thickBot="1" x14ac:dyDescent="0.4">
      <c r="A7" s="19"/>
      <c r="B7" s="35" t="s">
        <v>23</v>
      </c>
      <c r="C7" s="36" t="s">
        <v>30</v>
      </c>
      <c r="D7" s="36" t="s">
        <v>31</v>
      </c>
      <c r="E7" s="37" t="s">
        <v>32</v>
      </c>
      <c r="F7" s="65" t="str">
        <f>'Speed 06 11 2024'!F7</f>
        <v>Bin 1              &lt;10mph</v>
      </c>
      <c r="G7" s="65" t="str">
        <f>'Speed 06 11 2024'!G7</f>
        <v>Bin 2                10&lt;15</v>
      </c>
      <c r="H7" s="65" t="str">
        <f>'Speed 06 11 2024'!H7</f>
        <v>Bin 3                15&lt;20</v>
      </c>
      <c r="I7" s="65" t="str">
        <f>'Speed 06 11 2024'!I7</f>
        <v>Bin 4                20&lt;25</v>
      </c>
      <c r="J7" s="65" t="str">
        <f>'Speed 06 11 2024'!J7</f>
        <v>Bin 5                25&lt;30</v>
      </c>
      <c r="K7" s="65" t="str">
        <f>'Speed 06 11 2024'!K7</f>
        <v>Bin 6                30&lt;35</v>
      </c>
      <c r="L7" s="65" t="str">
        <f>'Speed 06 11 2024'!L7</f>
        <v>Bin 7                35&lt;40</v>
      </c>
      <c r="M7" s="65" t="str">
        <f>'Speed 06 11 2024'!M7</f>
        <v>Bin 8                40&lt;45</v>
      </c>
      <c r="N7" s="65" t="str">
        <f>'Speed 06 11 2024'!N7</f>
        <v>Bin 9                45&lt;50</v>
      </c>
      <c r="O7" s="65" t="str">
        <f>'Speed 06 11 2024'!O7</f>
        <v>Bin 10                50&lt;55</v>
      </c>
      <c r="P7" s="65" t="str">
        <f>'Speed 06 11 2024'!P7</f>
        <v>Bin 11                55&lt;60</v>
      </c>
      <c r="Q7" s="66" t="str">
        <f>'Speed 06 11 2024'!Q7</f>
        <v>Bin 12              &gt;=60</v>
      </c>
    </row>
    <row r="8" spans="1:17" x14ac:dyDescent="0.35">
      <c r="A8" s="43">
        <f>'Class Summary'!A6</f>
        <v>45602</v>
      </c>
      <c r="B8" s="39">
        <f t="shared" ref="B8:B14" si="0">SUM(F8:Q8)</f>
        <v>32</v>
      </c>
      <c r="C8" s="67">
        <f>'Speed 06 11 2024'!C34</f>
        <v>34.0541833437983</v>
      </c>
      <c r="D8" s="67">
        <f>'Speed 06 11 2024'!D34</f>
        <v>26.875</v>
      </c>
      <c r="E8" s="68">
        <f>'Speed 06 11 2024'!E34</f>
        <v>6.9270391198362624</v>
      </c>
      <c r="F8" s="40">
        <f>'Speed 06 11 2024'!F34</f>
        <v>0</v>
      </c>
      <c r="G8" s="41">
        <f>'Speed 06 11 2024'!G34</f>
        <v>2</v>
      </c>
      <c r="H8" s="41">
        <f>'Speed 06 11 2024'!H34</f>
        <v>3</v>
      </c>
      <c r="I8" s="41">
        <f>'Speed 06 11 2024'!I34</f>
        <v>7</v>
      </c>
      <c r="J8" s="41">
        <f>'Speed 06 11 2024'!J34</f>
        <v>9</v>
      </c>
      <c r="K8" s="41">
        <f>'Speed 06 11 2024'!K34</f>
        <v>7</v>
      </c>
      <c r="L8" s="41">
        <f>'Speed 06 11 2024'!L34</f>
        <v>4</v>
      </c>
      <c r="M8" s="41">
        <f>'Speed 06 11 2024'!M34</f>
        <v>0</v>
      </c>
      <c r="N8" s="41">
        <f>'Speed 06 11 2024'!N34</f>
        <v>0</v>
      </c>
      <c r="O8" s="41">
        <f>'Speed 06 11 2024'!O34</f>
        <v>0</v>
      </c>
      <c r="P8" s="41">
        <f>'Speed 06 11 2024'!P34</f>
        <v>0</v>
      </c>
      <c r="Q8" s="42">
        <f>'Speed 06 11 2024'!Q34</f>
        <v>0</v>
      </c>
    </row>
    <row r="9" spans="1:17" x14ac:dyDescent="0.35">
      <c r="A9" s="45">
        <f>'Class Summary'!A7</f>
        <v>45603</v>
      </c>
      <c r="B9" s="39">
        <f t="shared" si="0"/>
        <v>37</v>
      </c>
      <c r="C9" s="67">
        <f>'Speed 07 11 2024'!C34</f>
        <v>33.015593726086294</v>
      </c>
      <c r="D9" s="67">
        <f>'Speed 07 11 2024'!D34</f>
        <v>26.013513513513512</v>
      </c>
      <c r="E9" s="68">
        <f>'Speed 07 11 2024'!E34</f>
        <v>6.7561561294604235</v>
      </c>
      <c r="F9" s="44">
        <f>'Speed 07 11 2024'!F34</f>
        <v>0</v>
      </c>
      <c r="G9" s="14">
        <f>'Speed 07 11 2024'!G34</f>
        <v>2</v>
      </c>
      <c r="H9" s="14">
        <f>'Speed 07 11 2024'!H34</f>
        <v>3</v>
      </c>
      <c r="I9" s="14">
        <f>'Speed 07 11 2024'!I34</f>
        <v>11</v>
      </c>
      <c r="J9" s="14">
        <f>'Speed 07 11 2024'!J34</f>
        <v>14</v>
      </c>
      <c r="K9" s="14">
        <f>'Speed 07 11 2024'!K34</f>
        <v>4</v>
      </c>
      <c r="L9" s="14">
        <f>'Speed 07 11 2024'!L34</f>
        <v>2</v>
      </c>
      <c r="M9" s="14">
        <f>'Speed 07 11 2024'!M34</f>
        <v>0</v>
      </c>
      <c r="N9" s="14">
        <f>'Speed 07 11 2024'!N34</f>
        <v>1</v>
      </c>
      <c r="O9" s="14">
        <f>'Speed 07 11 2024'!O34</f>
        <v>0</v>
      </c>
      <c r="P9" s="14">
        <f>'Speed 07 11 2024'!P34</f>
        <v>0</v>
      </c>
      <c r="Q9" s="39">
        <f>'Speed 07 11 2024'!Q34</f>
        <v>0</v>
      </c>
    </row>
    <row r="10" spans="1:17" x14ac:dyDescent="0.35">
      <c r="A10" s="45">
        <f>'Class Summary'!A8</f>
        <v>45604</v>
      </c>
      <c r="B10" s="39">
        <f t="shared" si="0"/>
        <v>35</v>
      </c>
      <c r="C10" s="67">
        <f>'Speed 08 11 2024'!C34</f>
        <v>33.540350630118667</v>
      </c>
      <c r="D10" s="67">
        <f>'Speed 08 11 2024'!D34</f>
        <v>26.8</v>
      </c>
      <c r="E10" s="68">
        <f>'Speed 08 11 2024'!E34</f>
        <v>6.5036189020828523</v>
      </c>
      <c r="F10" s="44">
        <f>'Speed 08 11 2024'!F34</f>
        <v>1</v>
      </c>
      <c r="G10" s="14">
        <f>'Speed 08 11 2024'!G34</f>
        <v>2</v>
      </c>
      <c r="H10" s="14">
        <f>'Speed 08 11 2024'!H34</f>
        <v>1</v>
      </c>
      <c r="I10" s="14">
        <f>'Speed 08 11 2024'!I34</f>
        <v>4</v>
      </c>
      <c r="J10" s="14">
        <f>'Speed 08 11 2024'!J34</f>
        <v>18</v>
      </c>
      <c r="K10" s="14">
        <f>'Speed 08 11 2024'!K34</f>
        <v>8</v>
      </c>
      <c r="L10" s="14">
        <f>'Speed 08 11 2024'!L34</f>
        <v>0</v>
      </c>
      <c r="M10" s="14">
        <f>'Speed 08 11 2024'!M34</f>
        <v>1</v>
      </c>
      <c r="N10" s="14">
        <f>'Speed 08 11 2024'!N34</f>
        <v>0</v>
      </c>
      <c r="O10" s="14">
        <f>'Speed 08 11 2024'!O34</f>
        <v>0</v>
      </c>
      <c r="P10" s="14">
        <f>'Speed 08 11 2024'!P34</f>
        <v>0</v>
      </c>
      <c r="Q10" s="39">
        <f>'Speed 08 11 2024'!Q34</f>
        <v>0</v>
      </c>
    </row>
    <row r="11" spans="1:17" x14ac:dyDescent="0.35">
      <c r="A11" s="45">
        <f>'Class Summary'!A9</f>
        <v>45605</v>
      </c>
      <c r="B11" s="39">
        <f t="shared" si="0"/>
        <v>33</v>
      </c>
      <c r="C11" s="67">
        <f>'Speed 09 11 2024'!C34</f>
        <v>35.035279708318342</v>
      </c>
      <c r="D11" s="67">
        <f>'Speed 09 11 2024'!D34</f>
        <v>27.651515151515152</v>
      </c>
      <c r="E11" s="68">
        <f>'Speed 09 11 2024'!E34</f>
        <v>7.1244351184901493</v>
      </c>
      <c r="F11" s="44">
        <f>'Speed 09 11 2024'!F34</f>
        <v>0</v>
      </c>
      <c r="G11" s="14">
        <f>'Speed 09 11 2024'!G34</f>
        <v>3</v>
      </c>
      <c r="H11" s="14">
        <f>'Speed 09 11 2024'!H34</f>
        <v>0</v>
      </c>
      <c r="I11" s="14">
        <f>'Speed 09 11 2024'!I34</f>
        <v>7</v>
      </c>
      <c r="J11" s="14">
        <f>'Speed 09 11 2024'!J34</f>
        <v>12</v>
      </c>
      <c r="K11" s="14">
        <f>'Speed 09 11 2024'!K34</f>
        <v>6</v>
      </c>
      <c r="L11" s="14">
        <f>'Speed 09 11 2024'!L34</f>
        <v>4</v>
      </c>
      <c r="M11" s="14">
        <f>'Speed 09 11 2024'!M34</f>
        <v>1</v>
      </c>
      <c r="N11" s="14">
        <f>'Speed 09 11 2024'!N34</f>
        <v>0</v>
      </c>
      <c r="O11" s="14">
        <f>'Speed 09 11 2024'!O34</f>
        <v>0</v>
      </c>
      <c r="P11" s="14">
        <f>'Speed 09 11 2024'!P34</f>
        <v>0</v>
      </c>
      <c r="Q11" s="39">
        <f>'Speed 09 11 2024'!Q34</f>
        <v>0</v>
      </c>
    </row>
    <row r="12" spans="1:17" x14ac:dyDescent="0.35">
      <c r="A12" s="45">
        <f>'Class Summary'!A10</f>
        <v>45606</v>
      </c>
      <c r="B12" s="39">
        <f t="shared" si="0"/>
        <v>32</v>
      </c>
      <c r="C12" s="67">
        <f>'Speed 10 11 2024'!C34</f>
        <v>34.051862241637075</v>
      </c>
      <c r="D12" s="67">
        <f>'Speed 10 11 2024'!D34</f>
        <v>27.96875</v>
      </c>
      <c r="E12" s="68">
        <f>'Speed 10 11 2024'!E34</f>
        <v>5.8694637607459237</v>
      </c>
      <c r="F12" s="44">
        <f>'Speed 10 11 2024'!F34</f>
        <v>0</v>
      </c>
      <c r="G12" s="14">
        <f>'Speed 10 11 2024'!G34</f>
        <v>2</v>
      </c>
      <c r="H12" s="14">
        <f>'Speed 10 11 2024'!H34</f>
        <v>0</v>
      </c>
      <c r="I12" s="14">
        <f>'Speed 10 11 2024'!I34</f>
        <v>7</v>
      </c>
      <c r="J12" s="14">
        <f>'Speed 10 11 2024'!J34</f>
        <v>8</v>
      </c>
      <c r="K12" s="14">
        <f>'Speed 10 11 2024'!K34</f>
        <v>14</v>
      </c>
      <c r="L12" s="14">
        <f>'Speed 10 11 2024'!L34</f>
        <v>1</v>
      </c>
      <c r="M12" s="14">
        <f>'Speed 10 11 2024'!M34</f>
        <v>0</v>
      </c>
      <c r="N12" s="14">
        <f>'Speed 10 11 2024'!N34</f>
        <v>0</v>
      </c>
      <c r="O12" s="14">
        <f>'Speed 10 11 2024'!O34</f>
        <v>0</v>
      </c>
      <c r="P12" s="14">
        <f>'Speed 10 11 2024'!P34</f>
        <v>0</v>
      </c>
      <c r="Q12" s="39">
        <f>'Speed 10 11 2024'!Q34</f>
        <v>0</v>
      </c>
    </row>
    <row r="13" spans="1:17" x14ac:dyDescent="0.35">
      <c r="A13" s="45">
        <f>'Class Summary'!A11</f>
        <v>45607</v>
      </c>
      <c r="B13" s="39">
        <f t="shared" si="0"/>
        <v>24</v>
      </c>
      <c r="C13" s="67">
        <f>'Speed 11 11 2024'!C34</f>
        <v>34.650039707840961</v>
      </c>
      <c r="D13" s="67">
        <f>'Speed 11 11 2024'!D34</f>
        <v>28.541666666666668</v>
      </c>
      <c r="E13" s="68">
        <f>'Speed 11 11 2024'!E34</f>
        <v>5.8938373612256774</v>
      </c>
      <c r="F13" s="44">
        <f>'Speed 11 11 2024'!F34</f>
        <v>0</v>
      </c>
      <c r="G13" s="14">
        <f>'Speed 11 11 2024'!G34</f>
        <v>0</v>
      </c>
      <c r="H13" s="14">
        <f>'Speed 11 11 2024'!H34</f>
        <v>3</v>
      </c>
      <c r="I13" s="14">
        <f>'Speed 11 11 2024'!I34</f>
        <v>1</v>
      </c>
      <c r="J13" s="14">
        <f>'Speed 11 11 2024'!J34</f>
        <v>11</v>
      </c>
      <c r="K13" s="14">
        <f>'Speed 11 11 2024'!K34</f>
        <v>7</v>
      </c>
      <c r="L13" s="14">
        <f>'Speed 11 11 2024'!L34</f>
        <v>1</v>
      </c>
      <c r="M13" s="14">
        <f>'Speed 11 11 2024'!M34</f>
        <v>1</v>
      </c>
      <c r="N13" s="14">
        <f>'Speed 11 11 2024'!N34</f>
        <v>0</v>
      </c>
      <c r="O13" s="14">
        <f>'Speed 11 11 2024'!O34</f>
        <v>0</v>
      </c>
      <c r="P13" s="14">
        <f>'Speed 11 11 2024'!P34</f>
        <v>0</v>
      </c>
      <c r="Q13" s="39">
        <f>'Speed 11 11 2024'!Q34</f>
        <v>0</v>
      </c>
    </row>
    <row r="14" spans="1:17" ht="15" thickBot="1" x14ac:dyDescent="0.4">
      <c r="A14" s="49">
        <f>'Class Summary'!A12</f>
        <v>45608</v>
      </c>
      <c r="B14" s="47">
        <f t="shared" si="0"/>
        <v>33</v>
      </c>
      <c r="C14" s="69">
        <f>'Speed 12 11 2024'!C34</f>
        <v>31.870679113358975</v>
      </c>
      <c r="D14" s="69">
        <f>'Speed 12 11 2024'!D34</f>
        <v>26.893939393939394</v>
      </c>
      <c r="E14" s="70">
        <f>'Speed 12 11 2024'!E34</f>
        <v>4.8019487836931498</v>
      </c>
      <c r="F14" s="48">
        <f>'Speed 12 11 2024'!F34</f>
        <v>0</v>
      </c>
      <c r="G14" s="19">
        <f>'Speed 12 11 2024'!G34</f>
        <v>1</v>
      </c>
      <c r="H14" s="19">
        <f>'Speed 12 11 2024'!H34</f>
        <v>0</v>
      </c>
      <c r="I14" s="19">
        <f>'Speed 12 11 2024'!I34</f>
        <v>10</v>
      </c>
      <c r="J14" s="19">
        <f>'Speed 12 11 2024'!J34</f>
        <v>14</v>
      </c>
      <c r="K14" s="19">
        <f>'Speed 12 11 2024'!K34</f>
        <v>7</v>
      </c>
      <c r="L14" s="19">
        <f>'Speed 12 11 2024'!L34</f>
        <v>1</v>
      </c>
      <c r="M14" s="19">
        <f>'Speed 12 11 2024'!M34</f>
        <v>0</v>
      </c>
      <c r="N14" s="19">
        <f>'Speed 12 11 2024'!N34</f>
        <v>0</v>
      </c>
      <c r="O14" s="19">
        <f>'Speed 12 11 2024'!O34</f>
        <v>0</v>
      </c>
      <c r="P14" s="19">
        <f>'Speed 12 11 2024'!P34</f>
        <v>0</v>
      </c>
      <c r="Q14" s="47">
        <f>'Speed 12 11 2024'!Q34</f>
        <v>0</v>
      </c>
    </row>
    <row r="15" spans="1:17" x14ac:dyDescent="0.35">
      <c r="A15" s="21" t="s">
        <v>28</v>
      </c>
      <c r="B15" s="51">
        <f>SUM(IF(WEEKDAY($A8,2)&lt;6,B8,0),IF(WEEKDAY($A9,2)&lt;6,B9,0),IF(WEEKDAY($A10,2)&lt;6,B10,0),IF(WEEKDAY($A11,2)&lt;6,B11,0),IF(WEEKDAY($A12,2)&lt;6,B12,0),IF(WEEKDAY($A13,2)&lt;6,B13,0),IF(WEEKDAY($A14,2)&lt;6,B14,0))/5</f>
        <v>32.200000000000003</v>
      </c>
      <c r="C15" s="67">
        <f t="shared" ref="C15:Q15" si="1">SUM(IF(WEEKDAY($A8,2)&lt;6,C8,0),IF(WEEKDAY($A9,2)&lt;6,C9,0),IF(WEEKDAY($A10,2)&lt;6,C10,0),IF(WEEKDAY($A11,2)&lt;6,C11,0),IF(WEEKDAY($A12,2)&lt;6,C12,0),IF(WEEKDAY($A13,2)&lt;6,C13,0),IF(WEEKDAY($A14,2)&lt;6,C14,0))/5</f>
        <v>33.426169304240638</v>
      </c>
      <c r="D15" s="67">
        <f t="shared" si="1"/>
        <v>27.024823914823919</v>
      </c>
      <c r="E15" s="68">
        <f t="shared" si="1"/>
        <v>6.1765200592596727</v>
      </c>
      <c r="F15" s="71">
        <f t="shared" si="1"/>
        <v>0.2</v>
      </c>
      <c r="G15" s="52">
        <f t="shared" si="1"/>
        <v>1.4</v>
      </c>
      <c r="H15" s="52">
        <f t="shared" si="1"/>
        <v>2</v>
      </c>
      <c r="I15" s="52">
        <f t="shared" si="1"/>
        <v>6.6</v>
      </c>
      <c r="J15" s="52">
        <f t="shared" si="1"/>
        <v>13.2</v>
      </c>
      <c r="K15" s="52">
        <f t="shared" si="1"/>
        <v>6.6</v>
      </c>
      <c r="L15" s="52">
        <f t="shared" si="1"/>
        <v>1.6</v>
      </c>
      <c r="M15" s="52">
        <f t="shared" si="1"/>
        <v>0.4</v>
      </c>
      <c r="N15" s="52">
        <f t="shared" si="1"/>
        <v>0.2</v>
      </c>
      <c r="O15" s="52">
        <f t="shared" si="1"/>
        <v>0</v>
      </c>
      <c r="P15" s="52">
        <f t="shared" si="1"/>
        <v>0</v>
      </c>
      <c r="Q15" s="51">
        <f t="shared" si="1"/>
        <v>0</v>
      </c>
    </row>
    <row r="16" spans="1:17" ht="15" thickBot="1" x14ac:dyDescent="0.4">
      <c r="A16" s="22" t="s">
        <v>29</v>
      </c>
      <c r="B16" s="54">
        <f t="shared" ref="B16:F16" si="2">SUM(B8:B14)/7</f>
        <v>32.285714285714285</v>
      </c>
      <c r="C16" s="69">
        <f t="shared" si="2"/>
        <v>33.74542692445123</v>
      </c>
      <c r="D16" s="69">
        <f t="shared" si="2"/>
        <v>27.24919781794782</v>
      </c>
      <c r="E16" s="70">
        <f t="shared" si="2"/>
        <v>6.2680713107906332</v>
      </c>
      <c r="F16" s="72">
        <f t="shared" si="2"/>
        <v>0.14285714285714285</v>
      </c>
      <c r="G16" s="55">
        <f t="shared" ref="G16:Q16" si="3">SUM(G8:G14)/7</f>
        <v>1.7142857142857142</v>
      </c>
      <c r="H16" s="55">
        <f t="shared" si="3"/>
        <v>1.4285714285714286</v>
      </c>
      <c r="I16" s="55">
        <f t="shared" si="3"/>
        <v>6.7142857142857144</v>
      </c>
      <c r="J16" s="55">
        <f t="shared" si="3"/>
        <v>12.285714285714286</v>
      </c>
      <c r="K16" s="55">
        <f t="shared" si="3"/>
        <v>7.5714285714285712</v>
      </c>
      <c r="L16" s="55">
        <f t="shared" si="3"/>
        <v>1.8571428571428572</v>
      </c>
      <c r="M16" s="55">
        <f t="shared" si="3"/>
        <v>0.42857142857142855</v>
      </c>
      <c r="N16" s="55">
        <f t="shared" si="3"/>
        <v>0.14285714285714285</v>
      </c>
      <c r="O16" s="55">
        <f t="shared" si="3"/>
        <v>0</v>
      </c>
      <c r="P16" s="55">
        <f t="shared" si="3"/>
        <v>0</v>
      </c>
      <c r="Q16" s="54">
        <f t="shared" si="3"/>
        <v>0</v>
      </c>
    </row>
    <row r="17" spans="1:17" x14ac:dyDescent="0.35">
      <c r="A17" s="4" t="s">
        <v>22</v>
      </c>
      <c r="Q17" s="6"/>
    </row>
    <row r="20" spans="1:17" x14ac:dyDescent="0.35">
      <c r="A20" s="4"/>
      <c r="B20" s="4"/>
      <c r="D20" s="4"/>
      <c r="E20" s="4"/>
      <c r="P20" s="4"/>
    </row>
    <row r="21" spans="1:17" x14ac:dyDescent="0.35">
      <c r="A21" s="5"/>
    </row>
    <row r="22" spans="1:17" x14ac:dyDescent="0.35">
      <c r="A22" s="6" t="s">
        <v>1</v>
      </c>
      <c r="B22" s="4" t="str">
        <f>'Flow Summary'!M4</f>
        <v>Northbound</v>
      </c>
      <c r="I22" s="7"/>
      <c r="P22" s="4"/>
    </row>
    <row r="24" spans="1:17" ht="15" thickBot="1" x14ac:dyDescent="0.4"/>
    <row r="25" spans="1:17" ht="29.5" thickBot="1" x14ac:dyDescent="0.4">
      <c r="A25" s="19"/>
      <c r="B25" s="35" t="s">
        <v>23</v>
      </c>
      <c r="C25" s="36" t="s">
        <v>30</v>
      </c>
      <c r="D25" s="36" t="s">
        <v>31</v>
      </c>
      <c r="E25" s="37" t="s">
        <v>32</v>
      </c>
      <c r="F25" s="65" t="str">
        <f t="shared" ref="F25:Q25" si="4">F7</f>
        <v>Bin 1              &lt;10mph</v>
      </c>
      <c r="G25" s="65" t="str">
        <f t="shared" si="4"/>
        <v>Bin 2                10&lt;15</v>
      </c>
      <c r="H25" s="65" t="str">
        <f t="shared" si="4"/>
        <v>Bin 3                15&lt;20</v>
      </c>
      <c r="I25" s="65" t="str">
        <f t="shared" si="4"/>
        <v>Bin 4                20&lt;25</v>
      </c>
      <c r="J25" s="65" t="str">
        <f t="shared" si="4"/>
        <v>Bin 5                25&lt;30</v>
      </c>
      <c r="K25" s="65" t="str">
        <f t="shared" si="4"/>
        <v>Bin 6                30&lt;35</v>
      </c>
      <c r="L25" s="65" t="str">
        <f t="shared" si="4"/>
        <v>Bin 7                35&lt;40</v>
      </c>
      <c r="M25" s="65" t="str">
        <f t="shared" si="4"/>
        <v>Bin 8                40&lt;45</v>
      </c>
      <c r="N25" s="65" t="str">
        <f t="shared" si="4"/>
        <v>Bin 9                45&lt;50</v>
      </c>
      <c r="O25" s="65" t="str">
        <f t="shared" si="4"/>
        <v>Bin 10                50&lt;55</v>
      </c>
      <c r="P25" s="65" t="str">
        <f t="shared" si="4"/>
        <v>Bin 11                55&lt;60</v>
      </c>
      <c r="Q25" s="66" t="str">
        <f t="shared" si="4"/>
        <v>Bin 12              &gt;=60</v>
      </c>
    </row>
    <row r="26" spans="1:17" x14ac:dyDescent="0.35">
      <c r="A26" s="43">
        <f t="shared" ref="A26:A32" si="5">A8</f>
        <v>45602</v>
      </c>
      <c r="B26" s="39">
        <f t="shared" ref="B26:B32" si="6">SUM(F26:Q26)</f>
        <v>25</v>
      </c>
      <c r="C26" s="67">
        <f>'Speed 06 11 2024'!C80</f>
        <v>28.988574633468417</v>
      </c>
      <c r="D26" s="67">
        <f>'Speed 06 11 2024'!D80</f>
        <v>25.3</v>
      </c>
      <c r="E26" s="68">
        <f>'Speed 06 11 2024'!E80</f>
        <v>3.5590260840104371</v>
      </c>
      <c r="F26" s="14">
        <f>'Speed 06 11 2024'!F80</f>
        <v>0</v>
      </c>
      <c r="G26" s="14">
        <f>'Speed 06 11 2024'!G80</f>
        <v>0</v>
      </c>
      <c r="H26" s="14">
        <f>'Speed 06 11 2024'!H80</f>
        <v>1</v>
      </c>
      <c r="I26" s="14">
        <f>'Speed 06 11 2024'!I80</f>
        <v>11</v>
      </c>
      <c r="J26" s="14">
        <f>'Speed 06 11 2024'!J80</f>
        <v>11</v>
      </c>
      <c r="K26" s="14">
        <f>'Speed 06 11 2024'!K80</f>
        <v>2</v>
      </c>
      <c r="L26" s="14">
        <f>'Speed 06 11 2024'!L80</f>
        <v>0</v>
      </c>
      <c r="M26" s="14">
        <f>'Speed 06 11 2024'!M80</f>
        <v>0</v>
      </c>
      <c r="N26" s="14">
        <f>'Speed 06 11 2024'!N80</f>
        <v>0</v>
      </c>
      <c r="O26" s="14">
        <f>'Speed 06 11 2024'!O80</f>
        <v>0</v>
      </c>
      <c r="P26" s="14">
        <f>'Speed 06 11 2024'!P80</f>
        <v>0</v>
      </c>
      <c r="Q26" s="39">
        <f>'Speed 06 11 2024'!Q80</f>
        <v>0</v>
      </c>
    </row>
    <row r="27" spans="1:17" x14ac:dyDescent="0.35">
      <c r="A27" s="45">
        <f t="shared" si="5"/>
        <v>45603</v>
      </c>
      <c r="B27" s="39">
        <f t="shared" si="6"/>
        <v>23</v>
      </c>
      <c r="C27" s="67">
        <f>'Speed 07 11 2024'!C80</f>
        <v>28.339939140243388</v>
      </c>
      <c r="D27" s="67">
        <f>'Speed 07 11 2024'!D80</f>
        <v>21.456521739130434</v>
      </c>
      <c r="E27" s="68">
        <f>'Speed 07 11 2024'!E80</f>
        <v>6.6416609427952107</v>
      </c>
      <c r="F27" s="14">
        <f>'Speed 07 11 2024'!F80</f>
        <v>2</v>
      </c>
      <c r="G27" s="14">
        <f>'Speed 07 11 2024'!G80</f>
        <v>2</v>
      </c>
      <c r="H27" s="14">
        <f>'Speed 07 11 2024'!H80</f>
        <v>4</v>
      </c>
      <c r="I27" s="14">
        <f>'Speed 07 11 2024'!I80</f>
        <v>7</v>
      </c>
      <c r="J27" s="14">
        <f>'Speed 07 11 2024'!J80</f>
        <v>7</v>
      </c>
      <c r="K27" s="14">
        <f>'Speed 07 11 2024'!K80</f>
        <v>1</v>
      </c>
      <c r="L27" s="14">
        <f>'Speed 07 11 2024'!L80</f>
        <v>0</v>
      </c>
      <c r="M27" s="14">
        <f>'Speed 07 11 2024'!M80</f>
        <v>0</v>
      </c>
      <c r="N27" s="14">
        <f>'Speed 07 11 2024'!N80</f>
        <v>0</v>
      </c>
      <c r="O27" s="14">
        <f>'Speed 07 11 2024'!O80</f>
        <v>0</v>
      </c>
      <c r="P27" s="14">
        <f>'Speed 07 11 2024'!P80</f>
        <v>0</v>
      </c>
      <c r="Q27" s="39">
        <f>'Speed 07 11 2024'!Q80</f>
        <v>0</v>
      </c>
    </row>
    <row r="28" spans="1:17" x14ac:dyDescent="0.35">
      <c r="A28" s="45">
        <f t="shared" si="5"/>
        <v>45604</v>
      </c>
      <c r="B28" s="39">
        <f t="shared" si="6"/>
        <v>22</v>
      </c>
      <c r="C28" s="67">
        <f>'Speed 08 11 2024'!C80</f>
        <v>27.451992337781817</v>
      </c>
      <c r="D28" s="67">
        <f>'Speed 08 11 2024'!D80</f>
        <v>22.954545454545453</v>
      </c>
      <c r="E28" s="68">
        <f>'Speed 08 11 2024'!E80</f>
        <v>4.3394894666502948</v>
      </c>
      <c r="F28" s="14">
        <f>'Speed 08 11 2024'!F80</f>
        <v>0</v>
      </c>
      <c r="G28" s="14">
        <f>'Speed 08 11 2024'!G80</f>
        <v>2</v>
      </c>
      <c r="H28" s="14">
        <f>'Speed 08 11 2024'!H80</f>
        <v>1</v>
      </c>
      <c r="I28" s="14">
        <f>'Speed 08 11 2024'!I80</f>
        <v>12</v>
      </c>
      <c r="J28" s="14">
        <f>'Speed 08 11 2024'!J80</f>
        <v>7</v>
      </c>
      <c r="K28" s="14">
        <f>'Speed 08 11 2024'!K80</f>
        <v>0</v>
      </c>
      <c r="L28" s="14">
        <f>'Speed 08 11 2024'!L80</f>
        <v>0</v>
      </c>
      <c r="M28" s="14">
        <f>'Speed 08 11 2024'!M80</f>
        <v>0</v>
      </c>
      <c r="N28" s="14">
        <f>'Speed 08 11 2024'!N80</f>
        <v>0</v>
      </c>
      <c r="O28" s="14">
        <f>'Speed 08 11 2024'!O80</f>
        <v>0</v>
      </c>
      <c r="P28" s="14">
        <f>'Speed 08 11 2024'!P80</f>
        <v>0</v>
      </c>
      <c r="Q28" s="39">
        <f>'Speed 08 11 2024'!Q80</f>
        <v>0</v>
      </c>
    </row>
    <row r="29" spans="1:17" x14ac:dyDescent="0.35">
      <c r="A29" s="45">
        <f t="shared" si="5"/>
        <v>45605</v>
      </c>
      <c r="B29" s="39">
        <f t="shared" si="6"/>
        <v>27</v>
      </c>
      <c r="C29" s="67">
        <f>'Speed 09 11 2024'!C80</f>
        <v>28.454414208689084</v>
      </c>
      <c r="D29" s="67">
        <f>'Speed 09 11 2024'!D80</f>
        <v>24.351851851851851</v>
      </c>
      <c r="E29" s="68">
        <f>'Speed 09 11 2024'!E80</f>
        <v>3.9584739066356938</v>
      </c>
      <c r="F29" s="14">
        <f>'Speed 09 11 2024'!F80</f>
        <v>0</v>
      </c>
      <c r="G29" s="14">
        <f>'Speed 09 11 2024'!G80</f>
        <v>1</v>
      </c>
      <c r="H29" s="14">
        <f>'Speed 09 11 2024'!H80</f>
        <v>1</v>
      </c>
      <c r="I29" s="14">
        <f>'Speed 09 11 2024'!I80</f>
        <v>13</v>
      </c>
      <c r="J29" s="14">
        <f>'Speed 09 11 2024'!J80</f>
        <v>11</v>
      </c>
      <c r="K29" s="14">
        <f>'Speed 09 11 2024'!K80</f>
        <v>1</v>
      </c>
      <c r="L29" s="14">
        <f>'Speed 09 11 2024'!L80</f>
        <v>0</v>
      </c>
      <c r="M29" s="14">
        <f>'Speed 09 11 2024'!M80</f>
        <v>0</v>
      </c>
      <c r="N29" s="14">
        <f>'Speed 09 11 2024'!N80</f>
        <v>0</v>
      </c>
      <c r="O29" s="14">
        <f>'Speed 09 11 2024'!O80</f>
        <v>0</v>
      </c>
      <c r="P29" s="14">
        <f>'Speed 09 11 2024'!P80</f>
        <v>0</v>
      </c>
      <c r="Q29" s="39">
        <f>'Speed 09 11 2024'!Q80</f>
        <v>0</v>
      </c>
    </row>
    <row r="30" spans="1:17" x14ac:dyDescent="0.35">
      <c r="A30" s="45">
        <f t="shared" si="5"/>
        <v>45606</v>
      </c>
      <c r="B30" s="39">
        <f t="shared" si="6"/>
        <v>34</v>
      </c>
      <c r="C30" s="67">
        <f>'Speed 10 11 2024'!C80</f>
        <v>28.485119174467421</v>
      </c>
      <c r="D30" s="67">
        <f>'Speed 10 11 2024'!D80</f>
        <v>24.117647058823529</v>
      </c>
      <c r="E30" s="68">
        <f>'Speed 10 11 2024'!E80</f>
        <v>4.2140796175645425</v>
      </c>
      <c r="F30" s="14">
        <f>'Speed 10 11 2024'!F80</f>
        <v>0</v>
      </c>
      <c r="G30" s="14">
        <f>'Speed 10 11 2024'!G80</f>
        <v>1</v>
      </c>
      <c r="H30" s="14">
        <f>'Speed 10 11 2024'!H80</f>
        <v>3</v>
      </c>
      <c r="I30" s="14">
        <f>'Speed 10 11 2024'!I80</f>
        <v>16</v>
      </c>
      <c r="J30" s="14">
        <f>'Speed 10 11 2024'!J80</f>
        <v>12</v>
      </c>
      <c r="K30" s="14">
        <f>'Speed 10 11 2024'!K80</f>
        <v>2</v>
      </c>
      <c r="L30" s="14">
        <f>'Speed 10 11 2024'!L80</f>
        <v>0</v>
      </c>
      <c r="M30" s="14">
        <f>'Speed 10 11 2024'!M80</f>
        <v>0</v>
      </c>
      <c r="N30" s="14">
        <f>'Speed 10 11 2024'!N80</f>
        <v>0</v>
      </c>
      <c r="O30" s="14">
        <f>'Speed 10 11 2024'!O80</f>
        <v>0</v>
      </c>
      <c r="P30" s="14">
        <f>'Speed 10 11 2024'!P80</f>
        <v>0</v>
      </c>
      <c r="Q30" s="39">
        <f>'Speed 10 11 2024'!Q80</f>
        <v>0</v>
      </c>
    </row>
    <row r="31" spans="1:17" x14ac:dyDescent="0.35">
      <c r="A31" s="45">
        <f t="shared" si="5"/>
        <v>45607</v>
      </c>
      <c r="B31" s="39">
        <f t="shared" si="6"/>
        <v>26</v>
      </c>
      <c r="C31" s="67">
        <f>'Speed 11 11 2024'!C80</f>
        <v>29.054535634008992</v>
      </c>
      <c r="D31" s="67">
        <f>'Speed 11 11 2024'!D80</f>
        <v>24.615384615384617</v>
      </c>
      <c r="E31" s="68">
        <f>'Speed 11 11 2024'!E80</f>
        <v>4.2832410446009019</v>
      </c>
      <c r="F31" s="14">
        <f>'Speed 11 11 2024'!F80</f>
        <v>0</v>
      </c>
      <c r="G31" s="14">
        <f>'Speed 11 11 2024'!G80</f>
        <v>0</v>
      </c>
      <c r="H31" s="14">
        <f>'Speed 11 11 2024'!H80</f>
        <v>4</v>
      </c>
      <c r="I31" s="14">
        <f>'Speed 11 11 2024'!I80</f>
        <v>9</v>
      </c>
      <c r="J31" s="14">
        <f>'Speed 11 11 2024'!J80</f>
        <v>11</v>
      </c>
      <c r="K31" s="14">
        <f>'Speed 11 11 2024'!K80</f>
        <v>2</v>
      </c>
      <c r="L31" s="14">
        <f>'Speed 11 11 2024'!L80</f>
        <v>0</v>
      </c>
      <c r="M31" s="14">
        <f>'Speed 11 11 2024'!M80</f>
        <v>0</v>
      </c>
      <c r="N31" s="14">
        <f>'Speed 11 11 2024'!N80</f>
        <v>0</v>
      </c>
      <c r="O31" s="14">
        <f>'Speed 11 11 2024'!O80</f>
        <v>0</v>
      </c>
      <c r="P31" s="14">
        <f>'Speed 11 11 2024'!P80</f>
        <v>0</v>
      </c>
      <c r="Q31" s="39">
        <f>'Speed 11 11 2024'!Q80</f>
        <v>0</v>
      </c>
    </row>
    <row r="32" spans="1:17" ht="15" thickBot="1" x14ac:dyDescent="0.4">
      <c r="A32" s="49">
        <f t="shared" si="5"/>
        <v>45608</v>
      </c>
      <c r="B32" s="47">
        <f t="shared" si="6"/>
        <v>27</v>
      </c>
      <c r="C32" s="69">
        <f>'Speed 12 11 2024'!C80</f>
        <v>28.248576649601027</v>
      </c>
      <c r="D32" s="69">
        <f>'Speed 12 11 2024'!D80</f>
        <v>23.981481481481481</v>
      </c>
      <c r="E32" s="70">
        <f>'Speed 12 11 2024'!E80</f>
        <v>4.1172280664989831</v>
      </c>
      <c r="F32" s="19">
        <f>'Speed 12 11 2024'!F80</f>
        <v>0</v>
      </c>
      <c r="G32" s="19">
        <f>'Speed 12 11 2024'!G80</f>
        <v>1</v>
      </c>
      <c r="H32" s="19">
        <f>'Speed 12 11 2024'!H80</f>
        <v>3</v>
      </c>
      <c r="I32" s="19">
        <f>'Speed 12 11 2024'!I80</f>
        <v>10</v>
      </c>
      <c r="J32" s="19">
        <f>'Speed 12 11 2024'!J80</f>
        <v>13</v>
      </c>
      <c r="K32" s="19">
        <f>'Speed 12 11 2024'!K80</f>
        <v>0</v>
      </c>
      <c r="L32" s="19">
        <f>'Speed 12 11 2024'!L80</f>
        <v>0</v>
      </c>
      <c r="M32" s="19">
        <f>'Speed 12 11 2024'!M80</f>
        <v>0</v>
      </c>
      <c r="N32" s="19">
        <f>'Speed 12 11 2024'!N80</f>
        <v>0</v>
      </c>
      <c r="O32" s="19">
        <f>'Speed 12 11 2024'!O80</f>
        <v>0</v>
      </c>
      <c r="P32" s="19">
        <f>'Speed 12 11 2024'!P80</f>
        <v>0</v>
      </c>
      <c r="Q32" s="47">
        <f>'Speed 12 11 2024'!Q80</f>
        <v>0</v>
      </c>
    </row>
    <row r="33" spans="1:17" x14ac:dyDescent="0.35">
      <c r="A33" s="21" t="s">
        <v>28</v>
      </c>
      <c r="B33" s="51">
        <f>SUM(IF(WEEKDAY($A26,2)&lt;6,B26,0),IF(WEEKDAY($A27,2)&lt;6,B27,0),IF(WEEKDAY($A28,2)&lt;6,B28,0),IF(WEEKDAY($A29,2)&lt;6,B29,0),IF(WEEKDAY($A30,2)&lt;6,B30,0),IF(WEEKDAY($A31,2)&lt;6,B31,0),IF(WEEKDAY($A32,2)&lt;6,B32,0))/5</f>
        <v>24.6</v>
      </c>
      <c r="C33" s="67">
        <f t="shared" ref="C33:Q33" si="7">SUM(IF(WEEKDAY($A26,2)&lt;6,C26,0),IF(WEEKDAY($A27,2)&lt;6,C27,0),IF(WEEKDAY($A28,2)&lt;6,C28,0),IF(WEEKDAY($A29,2)&lt;6,C29,0),IF(WEEKDAY($A30,2)&lt;6,C30,0),IF(WEEKDAY($A31,2)&lt;6,C31,0),IF(WEEKDAY($A32,2)&lt;6,C32,0))/5</f>
        <v>28.41672367902073</v>
      </c>
      <c r="D33" s="67">
        <f t="shared" si="7"/>
        <v>23.661586658108398</v>
      </c>
      <c r="E33" s="68">
        <f t="shared" si="7"/>
        <v>4.588129120911165</v>
      </c>
      <c r="F33" s="52">
        <f t="shared" si="7"/>
        <v>0.4</v>
      </c>
      <c r="G33" s="52">
        <f t="shared" si="7"/>
        <v>1</v>
      </c>
      <c r="H33" s="52">
        <f t="shared" si="7"/>
        <v>2.6</v>
      </c>
      <c r="I33" s="52">
        <f t="shared" si="7"/>
        <v>9.8000000000000007</v>
      </c>
      <c r="J33" s="52">
        <f t="shared" si="7"/>
        <v>9.8000000000000007</v>
      </c>
      <c r="K33" s="52">
        <f t="shared" si="7"/>
        <v>1</v>
      </c>
      <c r="L33" s="52">
        <f t="shared" si="7"/>
        <v>0</v>
      </c>
      <c r="M33" s="52">
        <f t="shared" si="7"/>
        <v>0</v>
      </c>
      <c r="N33" s="52">
        <f t="shared" si="7"/>
        <v>0</v>
      </c>
      <c r="O33" s="52">
        <f t="shared" si="7"/>
        <v>0</v>
      </c>
      <c r="P33" s="52">
        <f t="shared" si="7"/>
        <v>0</v>
      </c>
      <c r="Q33" s="51">
        <f t="shared" si="7"/>
        <v>0</v>
      </c>
    </row>
    <row r="34" spans="1:17" ht="15" thickBot="1" x14ac:dyDescent="0.4">
      <c r="A34" s="22" t="s">
        <v>29</v>
      </c>
      <c r="B34" s="54">
        <f t="shared" ref="B34:Q34" si="8">SUM(B26:B32)/7</f>
        <v>26.285714285714285</v>
      </c>
      <c r="C34" s="69">
        <f t="shared" si="8"/>
        <v>28.431878825465738</v>
      </c>
      <c r="D34" s="69">
        <f t="shared" si="8"/>
        <v>23.82534745731677</v>
      </c>
      <c r="E34" s="70">
        <f t="shared" si="8"/>
        <v>4.4447427326794378</v>
      </c>
      <c r="F34" s="55">
        <f t="shared" si="8"/>
        <v>0.2857142857142857</v>
      </c>
      <c r="G34" s="55">
        <f t="shared" si="8"/>
        <v>1</v>
      </c>
      <c r="H34" s="55">
        <f t="shared" si="8"/>
        <v>2.4285714285714284</v>
      </c>
      <c r="I34" s="55">
        <f t="shared" si="8"/>
        <v>11.142857142857142</v>
      </c>
      <c r="J34" s="55">
        <f t="shared" si="8"/>
        <v>10.285714285714286</v>
      </c>
      <c r="K34" s="55">
        <f t="shared" ref="K34" si="9">SUM(K26:K32)/7</f>
        <v>1.1428571428571428</v>
      </c>
      <c r="L34" s="55">
        <f t="shared" si="8"/>
        <v>0</v>
      </c>
      <c r="M34" s="55">
        <f t="shared" si="8"/>
        <v>0</v>
      </c>
      <c r="N34" s="55">
        <f t="shared" si="8"/>
        <v>0</v>
      </c>
      <c r="O34" s="55">
        <f t="shared" si="8"/>
        <v>0</v>
      </c>
      <c r="P34" s="55">
        <f t="shared" si="8"/>
        <v>0</v>
      </c>
      <c r="Q34" s="54">
        <f t="shared" si="8"/>
        <v>0</v>
      </c>
    </row>
    <row r="35" spans="1:17" x14ac:dyDescent="0.35">
      <c r="A35" s="4" t="s">
        <v>22</v>
      </c>
      <c r="Q35" s="6"/>
    </row>
    <row r="38" spans="1:17" x14ac:dyDescent="0.35">
      <c r="A38" s="4"/>
      <c r="B38" s="4"/>
      <c r="D38" s="4"/>
      <c r="E38" s="4"/>
      <c r="P38" s="4"/>
    </row>
    <row r="39" spans="1:17" x14ac:dyDescent="0.35">
      <c r="A39" s="5"/>
    </row>
    <row r="40" spans="1:17" x14ac:dyDescent="0.35">
      <c r="A40" s="6" t="s">
        <v>1</v>
      </c>
      <c r="B40" s="4" t="s">
        <v>4</v>
      </c>
      <c r="I40" s="7"/>
      <c r="P40" s="4"/>
    </row>
    <row r="42" spans="1:17" ht="15" thickBot="1" x14ac:dyDescent="0.4"/>
    <row r="43" spans="1:17" ht="29.5" thickBot="1" x14ac:dyDescent="0.4">
      <c r="A43" s="19"/>
      <c r="B43" s="35" t="s">
        <v>23</v>
      </c>
      <c r="C43" s="36" t="s">
        <v>30</v>
      </c>
      <c r="D43" s="36" t="s">
        <v>31</v>
      </c>
      <c r="E43" s="37" t="s">
        <v>32</v>
      </c>
      <c r="F43" s="65" t="str">
        <f t="shared" ref="F43:Q43" si="10">F7</f>
        <v>Bin 1              &lt;10mph</v>
      </c>
      <c r="G43" s="65" t="str">
        <f t="shared" si="10"/>
        <v>Bin 2                10&lt;15</v>
      </c>
      <c r="H43" s="65" t="str">
        <f t="shared" si="10"/>
        <v>Bin 3                15&lt;20</v>
      </c>
      <c r="I43" s="65" t="str">
        <f t="shared" si="10"/>
        <v>Bin 4                20&lt;25</v>
      </c>
      <c r="J43" s="65" t="str">
        <f t="shared" si="10"/>
        <v>Bin 5                25&lt;30</v>
      </c>
      <c r="K43" s="65" t="str">
        <f t="shared" si="10"/>
        <v>Bin 6                30&lt;35</v>
      </c>
      <c r="L43" s="65" t="str">
        <f t="shared" si="10"/>
        <v>Bin 7                35&lt;40</v>
      </c>
      <c r="M43" s="65" t="str">
        <f t="shared" si="10"/>
        <v>Bin 8                40&lt;45</v>
      </c>
      <c r="N43" s="65" t="str">
        <f t="shared" si="10"/>
        <v>Bin 9                45&lt;50</v>
      </c>
      <c r="O43" s="65" t="str">
        <f t="shared" si="10"/>
        <v>Bin 10                50&lt;55</v>
      </c>
      <c r="P43" s="65" t="str">
        <f t="shared" si="10"/>
        <v>Bin 11                55&lt;60</v>
      </c>
      <c r="Q43" s="66" t="str">
        <f t="shared" si="10"/>
        <v>Bin 12              &gt;=60</v>
      </c>
    </row>
    <row r="44" spans="1:17" x14ac:dyDescent="0.35">
      <c r="A44" s="43">
        <f t="shared" ref="A44:A50" si="11">A8</f>
        <v>45602</v>
      </c>
      <c r="B44" s="39">
        <f t="shared" ref="B44:B50" si="12">SUM(F44:Q44)</f>
        <v>57</v>
      </c>
      <c r="C44" s="67">
        <f>'Speed 06 11 2024'!C126</f>
        <v>32.102842387884984</v>
      </c>
      <c r="D44" s="67">
        <f>'Speed 06 11 2024'!D126</f>
        <v>26.184210526315791</v>
      </c>
      <c r="E44" s="68">
        <f>'Speed 06 11 2024'!E126</f>
        <v>5.7107601906302516</v>
      </c>
      <c r="F44" s="14">
        <f>'Speed 06 11 2024'!F126</f>
        <v>0</v>
      </c>
      <c r="G44" s="14">
        <f>'Speed 06 11 2024'!G126</f>
        <v>2</v>
      </c>
      <c r="H44" s="14">
        <f>'Speed 06 11 2024'!H126</f>
        <v>4</v>
      </c>
      <c r="I44" s="14">
        <f>'Speed 06 11 2024'!I126</f>
        <v>18</v>
      </c>
      <c r="J44" s="14">
        <f>'Speed 06 11 2024'!J126</f>
        <v>20</v>
      </c>
      <c r="K44" s="14">
        <f>'Speed 06 11 2024'!K126</f>
        <v>9</v>
      </c>
      <c r="L44" s="14">
        <f>'Speed 06 11 2024'!L126</f>
        <v>4</v>
      </c>
      <c r="M44" s="14">
        <f>'Speed 06 11 2024'!M126</f>
        <v>0</v>
      </c>
      <c r="N44" s="14">
        <f>'Speed 06 11 2024'!N126</f>
        <v>0</v>
      </c>
      <c r="O44" s="14">
        <f>'Speed 06 11 2024'!O126</f>
        <v>0</v>
      </c>
      <c r="P44" s="14">
        <f>'Speed 06 11 2024'!P126</f>
        <v>0</v>
      </c>
      <c r="Q44" s="39">
        <f>'Speed 06 11 2024'!Q126</f>
        <v>0</v>
      </c>
    </row>
    <row r="45" spans="1:17" x14ac:dyDescent="0.35">
      <c r="A45" s="45">
        <f t="shared" si="11"/>
        <v>45603</v>
      </c>
      <c r="B45" s="39">
        <f t="shared" si="12"/>
        <v>60</v>
      </c>
      <c r="C45" s="67">
        <f>'Speed 07 11 2024'!C126</f>
        <v>31.543057573178046</v>
      </c>
      <c r="D45" s="67">
        <f>'Speed 07 11 2024'!D126</f>
        <v>24.266666666666666</v>
      </c>
      <c r="E45" s="68">
        <f>'Speed 07 11 2024'!E126</f>
        <v>7.0208325998758987</v>
      </c>
      <c r="F45" s="14">
        <f>'Speed 07 11 2024'!F126</f>
        <v>2</v>
      </c>
      <c r="G45" s="14">
        <f>'Speed 07 11 2024'!G126</f>
        <v>4</v>
      </c>
      <c r="H45" s="14">
        <f>'Speed 07 11 2024'!H126</f>
        <v>7</v>
      </c>
      <c r="I45" s="14">
        <f>'Speed 07 11 2024'!I126</f>
        <v>18</v>
      </c>
      <c r="J45" s="14">
        <f>'Speed 07 11 2024'!J126</f>
        <v>21</v>
      </c>
      <c r="K45" s="14">
        <f>'Speed 07 11 2024'!K126</f>
        <v>5</v>
      </c>
      <c r="L45" s="14">
        <f>'Speed 07 11 2024'!L126</f>
        <v>2</v>
      </c>
      <c r="M45" s="14">
        <f>'Speed 07 11 2024'!M126</f>
        <v>0</v>
      </c>
      <c r="N45" s="14">
        <f>'Speed 07 11 2024'!N126</f>
        <v>1</v>
      </c>
      <c r="O45" s="14">
        <f>'Speed 07 11 2024'!O126</f>
        <v>0</v>
      </c>
      <c r="P45" s="14">
        <f>'Speed 07 11 2024'!P126</f>
        <v>0</v>
      </c>
      <c r="Q45" s="39">
        <f>'Speed 07 11 2024'!Q126</f>
        <v>0</v>
      </c>
    </row>
    <row r="46" spans="1:17" x14ac:dyDescent="0.35">
      <c r="A46" s="45">
        <f t="shared" si="11"/>
        <v>45604</v>
      </c>
      <c r="B46" s="39">
        <f t="shared" si="12"/>
        <v>57</v>
      </c>
      <c r="C46" s="67">
        <f>'Speed 08 11 2024'!C126</f>
        <v>31.560837856540068</v>
      </c>
      <c r="D46" s="67">
        <f>'Speed 08 11 2024'!D126</f>
        <v>25.315789473684209</v>
      </c>
      <c r="E46" s="68">
        <f>'Speed 08 11 2024'!E126</f>
        <v>6.0257124496872434</v>
      </c>
      <c r="F46" s="14">
        <f>'Speed 08 11 2024'!F126</f>
        <v>1</v>
      </c>
      <c r="G46" s="14">
        <f>'Speed 08 11 2024'!G126</f>
        <v>4</v>
      </c>
      <c r="H46" s="14">
        <f>'Speed 08 11 2024'!H126</f>
        <v>2</v>
      </c>
      <c r="I46" s="14">
        <f>'Speed 08 11 2024'!I126</f>
        <v>16</v>
      </c>
      <c r="J46" s="14">
        <f>'Speed 08 11 2024'!J126</f>
        <v>25</v>
      </c>
      <c r="K46" s="14">
        <f>'Speed 08 11 2024'!K126</f>
        <v>8</v>
      </c>
      <c r="L46" s="14">
        <f>'Speed 08 11 2024'!L126</f>
        <v>0</v>
      </c>
      <c r="M46" s="14">
        <f>'Speed 08 11 2024'!M126</f>
        <v>1</v>
      </c>
      <c r="N46" s="14">
        <f>'Speed 08 11 2024'!N126</f>
        <v>0</v>
      </c>
      <c r="O46" s="14">
        <f>'Speed 08 11 2024'!O126</f>
        <v>0</v>
      </c>
      <c r="P46" s="14">
        <f>'Speed 08 11 2024'!P126</f>
        <v>0</v>
      </c>
      <c r="Q46" s="39">
        <f>'Speed 08 11 2024'!Q126</f>
        <v>0</v>
      </c>
    </row>
    <row r="47" spans="1:17" x14ac:dyDescent="0.35">
      <c r="A47" s="45">
        <f t="shared" si="11"/>
        <v>45605</v>
      </c>
      <c r="B47" s="39">
        <f t="shared" si="12"/>
        <v>60</v>
      </c>
      <c r="C47" s="67">
        <f>'Speed 09 11 2024'!C126</f>
        <v>32.485744692816134</v>
      </c>
      <c r="D47" s="67">
        <f>'Speed 09 11 2024'!D126</f>
        <v>26.166666666666668</v>
      </c>
      <c r="E47" s="68">
        <f>'Speed 09 11 2024'!E126</f>
        <v>6.0971420553352615</v>
      </c>
      <c r="F47" s="14">
        <f>'Speed 09 11 2024'!F126</f>
        <v>0</v>
      </c>
      <c r="G47" s="14">
        <f>'Speed 09 11 2024'!G126</f>
        <v>4</v>
      </c>
      <c r="H47" s="14">
        <f>'Speed 09 11 2024'!H126</f>
        <v>1</v>
      </c>
      <c r="I47" s="14">
        <f>'Speed 09 11 2024'!I126</f>
        <v>20</v>
      </c>
      <c r="J47" s="14">
        <f>'Speed 09 11 2024'!J126</f>
        <v>23</v>
      </c>
      <c r="K47" s="14">
        <f>'Speed 09 11 2024'!K126</f>
        <v>7</v>
      </c>
      <c r="L47" s="14">
        <f>'Speed 09 11 2024'!L126</f>
        <v>4</v>
      </c>
      <c r="M47" s="14">
        <f>'Speed 09 11 2024'!M126</f>
        <v>1</v>
      </c>
      <c r="N47" s="14">
        <f>'Speed 09 11 2024'!N126</f>
        <v>0</v>
      </c>
      <c r="O47" s="14">
        <f>'Speed 09 11 2024'!O126</f>
        <v>0</v>
      </c>
      <c r="P47" s="14">
        <f>'Speed 09 11 2024'!P126</f>
        <v>0</v>
      </c>
      <c r="Q47" s="39">
        <f>'Speed 09 11 2024'!Q126</f>
        <v>0</v>
      </c>
    </row>
    <row r="48" spans="1:17" x14ac:dyDescent="0.35">
      <c r="A48" s="45">
        <f t="shared" si="11"/>
        <v>45606</v>
      </c>
      <c r="B48" s="39">
        <f t="shared" si="12"/>
        <v>66</v>
      </c>
      <c r="C48" s="67">
        <f>'Speed 10 11 2024'!C126</f>
        <v>31.585960959430096</v>
      </c>
      <c r="D48" s="67">
        <f>'Speed 10 11 2024'!D126</f>
        <v>25.984848484848484</v>
      </c>
      <c r="E48" s="68">
        <f>'Speed 10 11 2024'!E126</f>
        <v>5.404392584505608</v>
      </c>
      <c r="F48" s="14">
        <f>'Speed 10 11 2024'!F126</f>
        <v>0</v>
      </c>
      <c r="G48" s="14">
        <f>'Speed 10 11 2024'!G126</f>
        <v>3</v>
      </c>
      <c r="H48" s="14">
        <f>'Speed 10 11 2024'!H126</f>
        <v>3</v>
      </c>
      <c r="I48" s="14">
        <f>'Speed 10 11 2024'!I126</f>
        <v>23</v>
      </c>
      <c r="J48" s="14">
        <f>'Speed 10 11 2024'!J126</f>
        <v>20</v>
      </c>
      <c r="K48" s="14">
        <f>'Speed 10 11 2024'!K126</f>
        <v>16</v>
      </c>
      <c r="L48" s="14">
        <f>'Speed 10 11 2024'!L126</f>
        <v>1</v>
      </c>
      <c r="M48" s="14">
        <f>'Speed 10 11 2024'!M126</f>
        <v>0</v>
      </c>
      <c r="N48" s="14">
        <f>'Speed 10 11 2024'!N126</f>
        <v>0</v>
      </c>
      <c r="O48" s="14">
        <f>'Speed 10 11 2024'!O126</f>
        <v>0</v>
      </c>
      <c r="P48" s="14">
        <f>'Speed 10 11 2024'!P126</f>
        <v>0</v>
      </c>
      <c r="Q48" s="39">
        <f>'Speed 10 11 2024'!Q126</f>
        <v>0</v>
      </c>
    </row>
    <row r="49" spans="1:17" x14ac:dyDescent="0.35">
      <c r="A49" s="45">
        <f t="shared" si="11"/>
        <v>45607</v>
      </c>
      <c r="B49" s="39">
        <f t="shared" si="12"/>
        <v>50</v>
      </c>
      <c r="C49" s="67">
        <f>'Speed 11 11 2024'!C126</f>
        <v>32.137848033512398</v>
      </c>
      <c r="D49" s="67">
        <f>'Speed 11 11 2024'!D126</f>
        <v>26.5</v>
      </c>
      <c r="E49" s="68">
        <f>'Speed 11 11 2024'!E126</f>
        <v>5.4398379327599349</v>
      </c>
      <c r="F49" s="14">
        <f>'Speed 11 11 2024'!F126</f>
        <v>0</v>
      </c>
      <c r="G49" s="14">
        <f>'Speed 11 11 2024'!G126</f>
        <v>0</v>
      </c>
      <c r="H49" s="14">
        <f>'Speed 11 11 2024'!H126</f>
        <v>7</v>
      </c>
      <c r="I49" s="14">
        <f>'Speed 11 11 2024'!I126</f>
        <v>10</v>
      </c>
      <c r="J49" s="14">
        <f>'Speed 11 11 2024'!J126</f>
        <v>22</v>
      </c>
      <c r="K49" s="14">
        <f>'Speed 11 11 2024'!K126</f>
        <v>9</v>
      </c>
      <c r="L49" s="14">
        <f>'Speed 11 11 2024'!L126</f>
        <v>1</v>
      </c>
      <c r="M49" s="14">
        <f>'Speed 11 11 2024'!M126</f>
        <v>1</v>
      </c>
      <c r="N49" s="14">
        <f>'Speed 11 11 2024'!N126</f>
        <v>0</v>
      </c>
      <c r="O49" s="14">
        <f>'Speed 11 11 2024'!O126</f>
        <v>0</v>
      </c>
      <c r="P49" s="14">
        <f>'Speed 11 11 2024'!P126</f>
        <v>0</v>
      </c>
      <c r="Q49" s="39">
        <f>'Speed 11 11 2024'!Q126</f>
        <v>0</v>
      </c>
    </row>
    <row r="50" spans="1:17" ht="15" thickBot="1" x14ac:dyDescent="0.4">
      <c r="A50" s="49">
        <f t="shared" si="11"/>
        <v>45608</v>
      </c>
      <c r="B50" s="47">
        <f t="shared" si="12"/>
        <v>60</v>
      </c>
      <c r="C50" s="69">
        <f>'Speed 12 11 2024'!C126</f>
        <v>30.456792273996292</v>
      </c>
      <c r="D50" s="69">
        <f>'Speed 12 11 2024'!D126</f>
        <v>25.583333333333332</v>
      </c>
      <c r="E50" s="70">
        <f>'Speed 12 11 2024'!E126</f>
        <v>4.7022953885208016</v>
      </c>
      <c r="F50" s="19">
        <f>'Speed 12 11 2024'!F126</f>
        <v>0</v>
      </c>
      <c r="G50" s="19">
        <f>'Speed 12 11 2024'!G126</f>
        <v>2</v>
      </c>
      <c r="H50" s="19">
        <f>'Speed 12 11 2024'!H126</f>
        <v>3</v>
      </c>
      <c r="I50" s="19">
        <f>'Speed 12 11 2024'!I126</f>
        <v>20</v>
      </c>
      <c r="J50" s="19">
        <f>'Speed 12 11 2024'!J126</f>
        <v>27</v>
      </c>
      <c r="K50" s="19">
        <f>'Speed 12 11 2024'!K126</f>
        <v>7</v>
      </c>
      <c r="L50" s="19">
        <f>'Speed 12 11 2024'!L126</f>
        <v>1</v>
      </c>
      <c r="M50" s="19">
        <f>'Speed 12 11 2024'!M126</f>
        <v>0</v>
      </c>
      <c r="N50" s="19">
        <f>'Speed 12 11 2024'!N126</f>
        <v>0</v>
      </c>
      <c r="O50" s="19">
        <f>'Speed 12 11 2024'!O126</f>
        <v>0</v>
      </c>
      <c r="P50" s="19">
        <f>'Speed 12 11 2024'!P126</f>
        <v>0</v>
      </c>
      <c r="Q50" s="47">
        <f>'Speed 12 11 2024'!Q126</f>
        <v>0</v>
      </c>
    </row>
    <row r="51" spans="1:17" x14ac:dyDescent="0.35">
      <c r="A51" s="21" t="s">
        <v>28</v>
      </c>
      <c r="B51" s="51">
        <f>SUM(IF(WEEKDAY($A44,2)&lt;6,B44,0),IF(WEEKDAY($A45,2)&lt;6,B45,0),IF(WEEKDAY($A46,2)&lt;6,B46,0),IF(WEEKDAY($A47,2)&lt;6,B47,0),IF(WEEKDAY($A48,2)&lt;6,B48,0),IF(WEEKDAY($A49,2)&lt;6,B49,0),IF(WEEKDAY($A50,2)&lt;6,B50,0))/5</f>
        <v>56.8</v>
      </c>
      <c r="C51" s="67">
        <f t="shared" ref="C51:Q51" si="13">SUM(IF(WEEKDAY($A44,2)&lt;6,C44,0),IF(WEEKDAY($A45,2)&lt;6,C45,0),IF(WEEKDAY($A46,2)&lt;6,C46,0),IF(WEEKDAY($A47,2)&lt;6,C47,0),IF(WEEKDAY($A48,2)&lt;6,C48,0),IF(WEEKDAY($A49,2)&lt;6,C49,0),IF(WEEKDAY($A50,2)&lt;6,C50,0))/5</f>
        <v>31.56027562502236</v>
      </c>
      <c r="D51" s="67">
        <f t="shared" si="13"/>
        <v>25.57</v>
      </c>
      <c r="E51" s="68">
        <f t="shared" si="13"/>
        <v>5.7798877122948262</v>
      </c>
      <c r="F51" s="52">
        <f t="shared" si="13"/>
        <v>0.6</v>
      </c>
      <c r="G51" s="52">
        <f t="shared" si="13"/>
        <v>2.4</v>
      </c>
      <c r="H51" s="52">
        <f t="shared" si="13"/>
        <v>4.5999999999999996</v>
      </c>
      <c r="I51" s="52">
        <f t="shared" si="13"/>
        <v>16.399999999999999</v>
      </c>
      <c r="J51" s="52">
        <f t="shared" si="13"/>
        <v>23</v>
      </c>
      <c r="K51" s="52">
        <f t="shared" si="13"/>
        <v>7.6</v>
      </c>
      <c r="L51" s="52">
        <f t="shared" si="13"/>
        <v>1.6</v>
      </c>
      <c r="M51" s="52">
        <f t="shared" si="13"/>
        <v>0.4</v>
      </c>
      <c r="N51" s="52">
        <f t="shared" si="13"/>
        <v>0.2</v>
      </c>
      <c r="O51" s="52">
        <f t="shared" si="13"/>
        <v>0</v>
      </c>
      <c r="P51" s="52">
        <f t="shared" si="13"/>
        <v>0</v>
      </c>
      <c r="Q51" s="51">
        <f t="shared" si="13"/>
        <v>0</v>
      </c>
    </row>
    <row r="52" spans="1:17" ht="15" thickBot="1" x14ac:dyDescent="0.4">
      <c r="A52" s="22" t="s">
        <v>29</v>
      </c>
      <c r="B52" s="54">
        <f t="shared" ref="B52:Q52" si="14">SUM(B44:B50)/7</f>
        <v>58.571428571428569</v>
      </c>
      <c r="C52" s="69">
        <f t="shared" si="14"/>
        <v>31.696154825336858</v>
      </c>
      <c r="D52" s="69">
        <f t="shared" si="14"/>
        <v>25.714502164502168</v>
      </c>
      <c r="E52" s="70">
        <f t="shared" si="14"/>
        <v>5.7715676001878569</v>
      </c>
      <c r="F52" s="55">
        <f t="shared" si="14"/>
        <v>0.42857142857142855</v>
      </c>
      <c r="G52" s="55">
        <f t="shared" si="14"/>
        <v>2.7142857142857144</v>
      </c>
      <c r="H52" s="55">
        <f t="shared" si="14"/>
        <v>3.8571428571428572</v>
      </c>
      <c r="I52" s="55">
        <f t="shared" si="14"/>
        <v>17.857142857142858</v>
      </c>
      <c r="J52" s="55">
        <f t="shared" si="14"/>
        <v>22.571428571428573</v>
      </c>
      <c r="K52" s="55">
        <f t="shared" ref="K52" si="15">SUM(K44:K50)/7</f>
        <v>8.7142857142857135</v>
      </c>
      <c r="L52" s="55">
        <f t="shared" si="14"/>
        <v>1.8571428571428572</v>
      </c>
      <c r="M52" s="55">
        <f t="shared" si="14"/>
        <v>0.42857142857142855</v>
      </c>
      <c r="N52" s="55">
        <f t="shared" si="14"/>
        <v>0.14285714285714285</v>
      </c>
      <c r="O52" s="55">
        <f t="shared" si="14"/>
        <v>0</v>
      </c>
      <c r="P52" s="55">
        <f t="shared" si="14"/>
        <v>0</v>
      </c>
      <c r="Q52" s="54">
        <f t="shared" si="14"/>
        <v>0</v>
      </c>
    </row>
    <row r="53" spans="1:17" x14ac:dyDescent="0.35">
      <c r="A53" s="4" t="s">
        <v>22</v>
      </c>
      <c r="Q53" s="6"/>
    </row>
  </sheetData>
  <pageMargins left="0.7" right="0.7" top="0.75" bottom="0.75" header="0.3" footer="0.3"/>
  <pageSetup paperSize="9" scale="54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DE1C-240B-4336-9C0E-88764E132CB9}">
  <sheetPr codeName="Sheet20"/>
  <dimension ref="A1:Q53"/>
  <sheetViews>
    <sheetView zoomScaleNormal="100" workbookViewId="0"/>
  </sheetViews>
  <sheetFormatPr defaultRowHeight="14.5" x14ac:dyDescent="0.35"/>
  <cols>
    <col min="1" max="1" width="18.7265625" customWidth="1"/>
    <col min="3" max="5" width="10.7265625" customWidth="1"/>
    <col min="6" max="17" width="8.26953125" customWidth="1"/>
  </cols>
  <sheetData>
    <row r="1" spans="1:17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</row>
    <row r="2" spans="1:17" x14ac:dyDescent="0.35">
      <c r="A2" s="4"/>
      <c r="B2" s="4"/>
      <c r="D2" s="4"/>
      <c r="E2" s="4"/>
      <c r="P2" s="4"/>
    </row>
    <row r="3" spans="1:17" x14ac:dyDescent="0.35">
      <c r="A3" s="5"/>
    </row>
    <row r="4" spans="1:17" x14ac:dyDescent="0.35">
      <c r="A4" s="6" t="s">
        <v>1</v>
      </c>
      <c r="B4" s="4" t="str">
        <f>'Flow Summary'!B4</f>
        <v>Southbound</v>
      </c>
      <c r="I4" s="7"/>
      <c r="P4" s="4"/>
    </row>
    <row r="5" spans="1:17" x14ac:dyDescent="0.35"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7" spans="1:17" ht="29.5" thickBot="1" x14ac:dyDescent="0.4">
      <c r="A7" s="19"/>
      <c r="B7" s="35" t="s">
        <v>23</v>
      </c>
      <c r="C7" s="36" t="s">
        <v>30</v>
      </c>
      <c r="D7" s="36" t="s">
        <v>31</v>
      </c>
      <c r="E7" s="37" t="s">
        <v>32</v>
      </c>
      <c r="F7" s="65" t="str">
        <f>'Speed 06 11 2024'!F7</f>
        <v>Bin 1              &lt;10mph</v>
      </c>
      <c r="G7" s="65" t="str">
        <f>'Speed 06 11 2024'!G7</f>
        <v>Bin 2                10&lt;15</v>
      </c>
      <c r="H7" s="65" t="str">
        <f>'Speed 06 11 2024'!H7</f>
        <v>Bin 3                15&lt;20</v>
      </c>
      <c r="I7" s="65" t="str">
        <f>'Speed 06 11 2024'!I7</f>
        <v>Bin 4                20&lt;25</v>
      </c>
      <c r="J7" s="65" t="str">
        <f>'Speed 06 11 2024'!J7</f>
        <v>Bin 5                25&lt;30</v>
      </c>
      <c r="K7" s="65" t="str">
        <f>'Speed 06 11 2024'!K7</f>
        <v>Bin 6                30&lt;35</v>
      </c>
      <c r="L7" s="65" t="str">
        <f>'Speed 06 11 2024'!L7</f>
        <v>Bin 7                35&lt;40</v>
      </c>
      <c r="M7" s="65" t="str">
        <f>'Speed 06 11 2024'!M7</f>
        <v>Bin 8                40&lt;45</v>
      </c>
      <c r="N7" s="65" t="str">
        <f>'Speed 06 11 2024'!N7</f>
        <v>Bin 9                45&lt;50</v>
      </c>
      <c r="O7" s="65" t="str">
        <f>'Speed 06 11 2024'!O7</f>
        <v>Bin 10                50&lt;55</v>
      </c>
      <c r="P7" s="65" t="str">
        <f>'Speed 06 11 2024'!P7</f>
        <v>Bin 11                55&lt;60</v>
      </c>
      <c r="Q7" s="66" t="str">
        <f>'Speed 06 11 2024'!Q7</f>
        <v>Bin 12              &gt;=60</v>
      </c>
    </row>
    <row r="8" spans="1:17" x14ac:dyDescent="0.35">
      <c r="A8" s="43">
        <f>'Class Summary'!A6</f>
        <v>45602</v>
      </c>
      <c r="B8" s="39">
        <f t="shared" ref="B8:B14" si="0">SUM(F8:Q8)</f>
        <v>36</v>
      </c>
      <c r="C8" s="67">
        <f>'Speed 06 11 2024'!C35</f>
        <v>40.27787918334986</v>
      </c>
      <c r="D8" s="67">
        <f>'Speed 06 11 2024'!D35</f>
        <v>29.236111111111111</v>
      </c>
      <c r="E8" s="68">
        <f>'Speed 06 11 2024'!E35</f>
        <v>10.653963790272821</v>
      </c>
      <c r="F8" s="40">
        <f>'Speed 06 11 2024'!F35</f>
        <v>0</v>
      </c>
      <c r="G8" s="41">
        <f>'Speed 06 11 2024'!G35</f>
        <v>2</v>
      </c>
      <c r="H8" s="41">
        <f>'Speed 06 11 2024'!H35</f>
        <v>3</v>
      </c>
      <c r="I8" s="41">
        <f>'Speed 06 11 2024'!I35</f>
        <v>7</v>
      </c>
      <c r="J8" s="41">
        <f>'Speed 06 11 2024'!J35</f>
        <v>9</v>
      </c>
      <c r="K8" s="41">
        <f>'Speed 06 11 2024'!K35</f>
        <v>10</v>
      </c>
      <c r="L8" s="41">
        <f>'Speed 06 11 2024'!L35</f>
        <v>2</v>
      </c>
      <c r="M8" s="41">
        <f>'Speed 06 11 2024'!M35</f>
        <v>0</v>
      </c>
      <c r="N8" s="41">
        <f>'Speed 06 11 2024'!N35</f>
        <v>1</v>
      </c>
      <c r="O8" s="41">
        <f>'Speed 06 11 2024'!O35</f>
        <v>0</v>
      </c>
      <c r="P8" s="41">
        <f>'Speed 06 11 2024'!P35</f>
        <v>1</v>
      </c>
      <c r="Q8" s="42">
        <f>'Speed 06 11 2024'!Q35</f>
        <v>1</v>
      </c>
    </row>
    <row r="9" spans="1:17" x14ac:dyDescent="0.35">
      <c r="A9" s="45">
        <f>'Class Summary'!A7</f>
        <v>45603</v>
      </c>
      <c r="B9" s="39">
        <f t="shared" si="0"/>
        <v>54</v>
      </c>
      <c r="C9" s="67">
        <f>'Speed 07 11 2024'!C35</f>
        <v>32.773900764282409</v>
      </c>
      <c r="D9" s="67">
        <f>'Speed 07 11 2024'!D35</f>
        <v>25.287037037037038</v>
      </c>
      <c r="E9" s="68">
        <f>'Speed 07 11 2024'!E35</f>
        <v>7.2239132837180335</v>
      </c>
      <c r="F9" s="44">
        <f>'Speed 07 11 2024'!F35</f>
        <v>1</v>
      </c>
      <c r="G9" s="14">
        <f>'Speed 07 11 2024'!G35</f>
        <v>6</v>
      </c>
      <c r="H9" s="14">
        <f>'Speed 07 11 2024'!H35</f>
        <v>2</v>
      </c>
      <c r="I9" s="14">
        <f>'Speed 07 11 2024'!I35</f>
        <v>16</v>
      </c>
      <c r="J9" s="14">
        <f>'Speed 07 11 2024'!J35</f>
        <v>15</v>
      </c>
      <c r="K9" s="14">
        <f>'Speed 07 11 2024'!K35</f>
        <v>11</v>
      </c>
      <c r="L9" s="14">
        <f>'Speed 07 11 2024'!L35</f>
        <v>2</v>
      </c>
      <c r="M9" s="14">
        <f>'Speed 07 11 2024'!M35</f>
        <v>1</v>
      </c>
      <c r="N9" s="14">
        <f>'Speed 07 11 2024'!N35</f>
        <v>0</v>
      </c>
      <c r="O9" s="14">
        <f>'Speed 07 11 2024'!O35</f>
        <v>0</v>
      </c>
      <c r="P9" s="14">
        <f>'Speed 07 11 2024'!P35</f>
        <v>0</v>
      </c>
      <c r="Q9" s="39">
        <f>'Speed 07 11 2024'!Q35</f>
        <v>0</v>
      </c>
    </row>
    <row r="10" spans="1:17" x14ac:dyDescent="0.35">
      <c r="A10" s="45">
        <f>'Class Summary'!A8</f>
        <v>45604</v>
      </c>
      <c r="B10" s="39">
        <f t="shared" si="0"/>
        <v>45</v>
      </c>
      <c r="C10" s="67">
        <f>'Speed 08 11 2024'!C35</f>
        <v>33.911585487964373</v>
      </c>
      <c r="D10" s="67">
        <f>'Speed 08 11 2024'!D35</f>
        <v>25.733333333333334</v>
      </c>
      <c r="E10" s="68">
        <f>'Speed 08 11 2024'!E35</f>
        <v>7.8910190608172908</v>
      </c>
      <c r="F10" s="44">
        <f>'Speed 08 11 2024'!F35</f>
        <v>1</v>
      </c>
      <c r="G10" s="14">
        <f>'Speed 08 11 2024'!G35</f>
        <v>6</v>
      </c>
      <c r="H10" s="14">
        <f>'Speed 08 11 2024'!H35</f>
        <v>1</v>
      </c>
      <c r="I10" s="14">
        <f>'Speed 08 11 2024'!I35</f>
        <v>10</v>
      </c>
      <c r="J10" s="14">
        <f>'Speed 08 11 2024'!J35</f>
        <v>15</v>
      </c>
      <c r="K10" s="14">
        <f>'Speed 08 11 2024'!K35</f>
        <v>7</v>
      </c>
      <c r="L10" s="14">
        <f>'Speed 08 11 2024'!L35</f>
        <v>4</v>
      </c>
      <c r="M10" s="14">
        <f>'Speed 08 11 2024'!M35</f>
        <v>1</v>
      </c>
      <c r="N10" s="14">
        <f>'Speed 08 11 2024'!N35</f>
        <v>0</v>
      </c>
      <c r="O10" s="14">
        <f>'Speed 08 11 2024'!O35</f>
        <v>0</v>
      </c>
      <c r="P10" s="14">
        <f>'Speed 08 11 2024'!P35</f>
        <v>0</v>
      </c>
      <c r="Q10" s="39">
        <f>'Speed 08 11 2024'!Q35</f>
        <v>0</v>
      </c>
    </row>
    <row r="11" spans="1:17" x14ac:dyDescent="0.35">
      <c r="A11" s="45">
        <f>'Class Summary'!A9</f>
        <v>45605</v>
      </c>
      <c r="B11" s="39">
        <f t="shared" si="0"/>
        <v>55</v>
      </c>
      <c r="C11" s="67">
        <f>'Speed 09 11 2024'!C35</f>
        <v>34.931193046079578</v>
      </c>
      <c r="D11" s="67">
        <f>'Speed 09 11 2024'!D35</f>
        <v>28.045454545454547</v>
      </c>
      <c r="E11" s="68">
        <f>'Speed 09 11 2024'!E35</f>
        <v>6.6439005216374278</v>
      </c>
      <c r="F11" s="44">
        <f>'Speed 09 11 2024'!F35</f>
        <v>0</v>
      </c>
      <c r="G11" s="14">
        <f>'Speed 09 11 2024'!G35</f>
        <v>2</v>
      </c>
      <c r="H11" s="14">
        <f>'Speed 09 11 2024'!H35</f>
        <v>4</v>
      </c>
      <c r="I11" s="14">
        <f>'Speed 09 11 2024'!I35</f>
        <v>11</v>
      </c>
      <c r="J11" s="14">
        <f>'Speed 09 11 2024'!J35</f>
        <v>15</v>
      </c>
      <c r="K11" s="14">
        <f>'Speed 09 11 2024'!K35</f>
        <v>17</v>
      </c>
      <c r="L11" s="14">
        <f>'Speed 09 11 2024'!L35</f>
        <v>4</v>
      </c>
      <c r="M11" s="14">
        <f>'Speed 09 11 2024'!M35</f>
        <v>2</v>
      </c>
      <c r="N11" s="14">
        <f>'Speed 09 11 2024'!N35</f>
        <v>0</v>
      </c>
      <c r="O11" s="14">
        <f>'Speed 09 11 2024'!O35</f>
        <v>0</v>
      </c>
      <c r="P11" s="14">
        <f>'Speed 09 11 2024'!P35</f>
        <v>0</v>
      </c>
      <c r="Q11" s="39">
        <f>'Speed 09 11 2024'!Q35</f>
        <v>0</v>
      </c>
    </row>
    <row r="12" spans="1:17" x14ac:dyDescent="0.35">
      <c r="A12" s="45">
        <f>'Class Summary'!A10</f>
        <v>45606</v>
      </c>
      <c r="B12" s="39">
        <f t="shared" si="0"/>
        <v>41</v>
      </c>
      <c r="C12" s="67">
        <f>'Speed 10 11 2024'!C35</f>
        <v>36.269403327079189</v>
      </c>
      <c r="D12" s="67">
        <f>'Speed 10 11 2024'!D35</f>
        <v>29.085365853658537</v>
      </c>
      <c r="E12" s="68">
        <f>'Speed 10 11 2024'!E35</f>
        <v>6.9317227647825641</v>
      </c>
      <c r="F12" s="44">
        <f>'Speed 10 11 2024'!F35</f>
        <v>0</v>
      </c>
      <c r="G12" s="14">
        <f>'Speed 10 11 2024'!G35</f>
        <v>0</v>
      </c>
      <c r="H12" s="14">
        <f>'Speed 10 11 2024'!H35</f>
        <v>4</v>
      </c>
      <c r="I12" s="14">
        <f>'Speed 10 11 2024'!I35</f>
        <v>6</v>
      </c>
      <c r="J12" s="14">
        <f>'Speed 10 11 2024'!J35</f>
        <v>14</v>
      </c>
      <c r="K12" s="14">
        <f>'Speed 10 11 2024'!K35</f>
        <v>10</v>
      </c>
      <c r="L12" s="14">
        <f>'Speed 10 11 2024'!L35</f>
        <v>6</v>
      </c>
      <c r="M12" s="14">
        <f>'Speed 10 11 2024'!M35</f>
        <v>0</v>
      </c>
      <c r="N12" s="14">
        <f>'Speed 10 11 2024'!N35</f>
        <v>0</v>
      </c>
      <c r="O12" s="14">
        <f>'Speed 10 11 2024'!O35</f>
        <v>1</v>
      </c>
      <c r="P12" s="14">
        <f>'Speed 10 11 2024'!P35</f>
        <v>0</v>
      </c>
      <c r="Q12" s="39">
        <f>'Speed 10 11 2024'!Q35</f>
        <v>0</v>
      </c>
    </row>
    <row r="13" spans="1:17" x14ac:dyDescent="0.35">
      <c r="A13" s="45">
        <f>'Class Summary'!A11</f>
        <v>45607</v>
      </c>
      <c r="B13" s="39">
        <f t="shared" si="0"/>
        <v>44</v>
      </c>
      <c r="C13" s="67">
        <f>'Speed 11 11 2024'!C35</f>
        <v>32.153026126763145</v>
      </c>
      <c r="D13" s="67">
        <f>'Speed 11 11 2024'!D35</f>
        <v>24.897727272727273</v>
      </c>
      <c r="E13" s="68">
        <f>'Speed 11 11 2024'!E35</f>
        <v>7.0004813334965927</v>
      </c>
      <c r="F13" s="44">
        <f>'Speed 11 11 2024'!F35</f>
        <v>1</v>
      </c>
      <c r="G13" s="14">
        <f>'Speed 11 11 2024'!G35</f>
        <v>5</v>
      </c>
      <c r="H13" s="14">
        <f>'Speed 11 11 2024'!H35</f>
        <v>2</v>
      </c>
      <c r="I13" s="14">
        <f>'Speed 11 11 2024'!I35</f>
        <v>13</v>
      </c>
      <c r="J13" s="14">
        <f>'Speed 11 11 2024'!J35</f>
        <v>11</v>
      </c>
      <c r="K13" s="14">
        <f>'Speed 11 11 2024'!K35</f>
        <v>11</v>
      </c>
      <c r="L13" s="14">
        <f>'Speed 11 11 2024'!L35</f>
        <v>1</v>
      </c>
      <c r="M13" s="14">
        <f>'Speed 11 11 2024'!M35</f>
        <v>0</v>
      </c>
      <c r="N13" s="14">
        <f>'Speed 11 11 2024'!N35</f>
        <v>0</v>
      </c>
      <c r="O13" s="14">
        <f>'Speed 11 11 2024'!O35</f>
        <v>0</v>
      </c>
      <c r="P13" s="14">
        <f>'Speed 11 11 2024'!P35</f>
        <v>0</v>
      </c>
      <c r="Q13" s="39">
        <f>'Speed 11 11 2024'!Q35</f>
        <v>0</v>
      </c>
    </row>
    <row r="14" spans="1:17" ht="15" thickBot="1" x14ac:dyDescent="0.4">
      <c r="A14" s="49">
        <f>'Class Summary'!A12</f>
        <v>45608</v>
      </c>
      <c r="B14" s="47">
        <f t="shared" si="0"/>
        <v>34</v>
      </c>
      <c r="C14" s="69">
        <f>'Speed 12 11 2024'!C35</f>
        <v>35.894961172044724</v>
      </c>
      <c r="D14" s="69">
        <f>'Speed 12 11 2024'!D35</f>
        <v>26.485294117647058</v>
      </c>
      <c r="E14" s="70">
        <f>'Speed 12 11 2024'!E35</f>
        <v>9.0791847302177384</v>
      </c>
      <c r="F14" s="48">
        <f>'Speed 12 11 2024'!F35</f>
        <v>1</v>
      </c>
      <c r="G14" s="19">
        <f>'Speed 12 11 2024'!G35</f>
        <v>3</v>
      </c>
      <c r="H14" s="19">
        <f>'Speed 12 11 2024'!H35</f>
        <v>2</v>
      </c>
      <c r="I14" s="19">
        <f>'Speed 12 11 2024'!I35</f>
        <v>8</v>
      </c>
      <c r="J14" s="19">
        <f>'Speed 12 11 2024'!J35</f>
        <v>12</v>
      </c>
      <c r="K14" s="19">
        <f>'Speed 12 11 2024'!K35</f>
        <v>3</v>
      </c>
      <c r="L14" s="19">
        <f>'Speed 12 11 2024'!L35</f>
        <v>2</v>
      </c>
      <c r="M14" s="19">
        <f>'Speed 12 11 2024'!M35</f>
        <v>1</v>
      </c>
      <c r="N14" s="19">
        <f>'Speed 12 11 2024'!N35</f>
        <v>2</v>
      </c>
      <c r="O14" s="19">
        <f>'Speed 12 11 2024'!O35</f>
        <v>0</v>
      </c>
      <c r="P14" s="19">
        <f>'Speed 12 11 2024'!P35</f>
        <v>0</v>
      </c>
      <c r="Q14" s="47">
        <f>'Speed 12 11 2024'!Q35</f>
        <v>0</v>
      </c>
    </row>
    <row r="15" spans="1:17" x14ac:dyDescent="0.35">
      <c r="A15" s="21" t="s">
        <v>28</v>
      </c>
      <c r="B15" s="51">
        <f>SUM(IF(WEEKDAY($A8,2)&lt;6,B8,0),IF(WEEKDAY($A9,2)&lt;6,B9,0),IF(WEEKDAY($A10,2)&lt;6,B10,0),IF(WEEKDAY($A11,2)&lt;6,B11,0),IF(WEEKDAY($A12,2)&lt;6,B12,0),IF(WEEKDAY($A13,2)&lt;6,B13,0),IF(WEEKDAY($A14,2)&lt;6,B14,0))/5</f>
        <v>42.6</v>
      </c>
      <c r="C15" s="67">
        <f t="shared" ref="C15:Q15" si="1">SUM(IF(WEEKDAY($A8,2)&lt;6,C8,0),IF(WEEKDAY($A9,2)&lt;6,C9,0),IF(WEEKDAY($A10,2)&lt;6,C10,0),IF(WEEKDAY($A11,2)&lt;6,C11,0),IF(WEEKDAY($A12,2)&lt;6,C12,0),IF(WEEKDAY($A13,2)&lt;6,C13,0),IF(WEEKDAY($A14,2)&lt;6,C14,0))/5</f>
        <v>35.002270546880901</v>
      </c>
      <c r="D15" s="67">
        <f t="shared" si="1"/>
        <v>26.327900574371164</v>
      </c>
      <c r="E15" s="68">
        <f t="shared" si="1"/>
        <v>8.3697124397044966</v>
      </c>
      <c r="F15" s="71">
        <f t="shared" si="1"/>
        <v>0.8</v>
      </c>
      <c r="G15" s="52">
        <f t="shared" si="1"/>
        <v>4.4000000000000004</v>
      </c>
      <c r="H15" s="52">
        <f t="shared" si="1"/>
        <v>2</v>
      </c>
      <c r="I15" s="52">
        <f t="shared" si="1"/>
        <v>10.8</v>
      </c>
      <c r="J15" s="52">
        <f t="shared" si="1"/>
        <v>12.4</v>
      </c>
      <c r="K15" s="52">
        <f t="shared" si="1"/>
        <v>8.4</v>
      </c>
      <c r="L15" s="52">
        <f t="shared" si="1"/>
        <v>2.2000000000000002</v>
      </c>
      <c r="M15" s="52">
        <f t="shared" si="1"/>
        <v>0.6</v>
      </c>
      <c r="N15" s="52">
        <f t="shared" si="1"/>
        <v>0.6</v>
      </c>
      <c r="O15" s="52">
        <f t="shared" si="1"/>
        <v>0</v>
      </c>
      <c r="P15" s="52">
        <f t="shared" si="1"/>
        <v>0.2</v>
      </c>
      <c r="Q15" s="51">
        <f t="shared" si="1"/>
        <v>0.2</v>
      </c>
    </row>
    <row r="16" spans="1:17" ht="15" thickBot="1" x14ac:dyDescent="0.4">
      <c r="A16" s="22" t="s">
        <v>29</v>
      </c>
      <c r="B16" s="54">
        <f t="shared" ref="B16:F16" si="2">SUM(B8:B14)/7</f>
        <v>44.142857142857146</v>
      </c>
      <c r="C16" s="69">
        <f t="shared" si="2"/>
        <v>35.17313558679475</v>
      </c>
      <c r="D16" s="69">
        <f t="shared" si="2"/>
        <v>26.967189038709844</v>
      </c>
      <c r="E16" s="70">
        <f t="shared" si="2"/>
        <v>7.9177407835632101</v>
      </c>
      <c r="F16" s="72">
        <f t="shared" si="2"/>
        <v>0.5714285714285714</v>
      </c>
      <c r="G16" s="55">
        <f t="shared" ref="G16:Q16" si="3">SUM(G8:G14)/7</f>
        <v>3.4285714285714284</v>
      </c>
      <c r="H16" s="55">
        <f t="shared" si="3"/>
        <v>2.5714285714285716</v>
      </c>
      <c r="I16" s="55">
        <f t="shared" si="3"/>
        <v>10.142857142857142</v>
      </c>
      <c r="J16" s="55">
        <f t="shared" si="3"/>
        <v>13</v>
      </c>
      <c r="K16" s="55">
        <f t="shared" si="3"/>
        <v>9.8571428571428577</v>
      </c>
      <c r="L16" s="55">
        <f t="shared" si="3"/>
        <v>3</v>
      </c>
      <c r="M16" s="55">
        <f t="shared" si="3"/>
        <v>0.7142857142857143</v>
      </c>
      <c r="N16" s="55">
        <f t="shared" si="3"/>
        <v>0.42857142857142855</v>
      </c>
      <c r="O16" s="55">
        <f t="shared" si="3"/>
        <v>0.14285714285714285</v>
      </c>
      <c r="P16" s="55">
        <f t="shared" si="3"/>
        <v>0.14285714285714285</v>
      </c>
      <c r="Q16" s="54">
        <f t="shared" si="3"/>
        <v>0.14285714285714285</v>
      </c>
    </row>
    <row r="17" spans="1:17" x14ac:dyDescent="0.35">
      <c r="A17" s="4" t="s">
        <v>22</v>
      </c>
      <c r="Q17" s="6"/>
    </row>
    <row r="20" spans="1:17" x14ac:dyDescent="0.35">
      <c r="A20" s="4"/>
      <c r="B20" s="4"/>
      <c r="D20" s="4"/>
      <c r="E20" s="4"/>
      <c r="P20" s="4"/>
    </row>
    <row r="21" spans="1:17" x14ac:dyDescent="0.35">
      <c r="A21" s="5"/>
    </row>
    <row r="22" spans="1:17" x14ac:dyDescent="0.35">
      <c r="A22" s="6" t="s">
        <v>1</v>
      </c>
      <c r="B22" s="4" t="str">
        <f>'Flow Summary'!M4</f>
        <v>Northbound</v>
      </c>
      <c r="I22" s="7"/>
      <c r="P22" s="4"/>
    </row>
    <row r="24" spans="1:17" ht="15" thickBot="1" x14ac:dyDescent="0.4"/>
    <row r="25" spans="1:17" ht="29.5" thickBot="1" x14ac:dyDescent="0.4">
      <c r="A25" s="19"/>
      <c r="B25" s="35" t="s">
        <v>23</v>
      </c>
      <c r="C25" s="36" t="s">
        <v>30</v>
      </c>
      <c r="D25" s="36" t="s">
        <v>31</v>
      </c>
      <c r="E25" s="37" t="s">
        <v>32</v>
      </c>
      <c r="F25" s="65" t="str">
        <f t="shared" ref="F25:Q25" si="4">F7</f>
        <v>Bin 1              &lt;10mph</v>
      </c>
      <c r="G25" s="65" t="str">
        <f t="shared" si="4"/>
        <v>Bin 2                10&lt;15</v>
      </c>
      <c r="H25" s="65" t="str">
        <f t="shared" si="4"/>
        <v>Bin 3                15&lt;20</v>
      </c>
      <c r="I25" s="65" t="str">
        <f t="shared" si="4"/>
        <v>Bin 4                20&lt;25</v>
      </c>
      <c r="J25" s="65" t="str">
        <f t="shared" si="4"/>
        <v>Bin 5                25&lt;30</v>
      </c>
      <c r="K25" s="65" t="str">
        <f t="shared" si="4"/>
        <v>Bin 6                30&lt;35</v>
      </c>
      <c r="L25" s="65" t="str">
        <f t="shared" si="4"/>
        <v>Bin 7                35&lt;40</v>
      </c>
      <c r="M25" s="65" t="str">
        <f t="shared" si="4"/>
        <v>Bin 8                40&lt;45</v>
      </c>
      <c r="N25" s="65" t="str">
        <f t="shared" si="4"/>
        <v>Bin 9                45&lt;50</v>
      </c>
      <c r="O25" s="65" t="str">
        <f t="shared" si="4"/>
        <v>Bin 10                50&lt;55</v>
      </c>
      <c r="P25" s="65" t="str">
        <f t="shared" si="4"/>
        <v>Bin 11                55&lt;60</v>
      </c>
      <c r="Q25" s="66" t="str">
        <f t="shared" si="4"/>
        <v>Bin 12              &gt;=60</v>
      </c>
    </row>
    <row r="26" spans="1:17" x14ac:dyDescent="0.35">
      <c r="A26" s="43">
        <f t="shared" ref="A26:A32" si="5">A8</f>
        <v>45602</v>
      </c>
      <c r="B26" s="39">
        <f t="shared" ref="B26:B32" si="6">SUM(F26:Q26)</f>
        <v>33</v>
      </c>
      <c r="C26" s="67">
        <f>'Speed 06 11 2024'!C81</f>
        <v>27.864411213680555</v>
      </c>
      <c r="D26" s="67">
        <f>'Speed 06 11 2024'!D81</f>
        <v>22.954545454545453</v>
      </c>
      <c r="E26" s="68">
        <f>'Speed 06 11 2024'!E81</f>
        <v>4.7374235421990578</v>
      </c>
      <c r="F26" s="14">
        <f>'Speed 06 11 2024'!F81</f>
        <v>0</v>
      </c>
      <c r="G26" s="14">
        <f>'Speed 06 11 2024'!G81</f>
        <v>2</v>
      </c>
      <c r="H26" s="14">
        <f>'Speed 06 11 2024'!H81</f>
        <v>6</v>
      </c>
      <c r="I26" s="14">
        <f>'Speed 06 11 2024'!I81</f>
        <v>13</v>
      </c>
      <c r="J26" s="14">
        <f>'Speed 06 11 2024'!J81</f>
        <v>11</v>
      </c>
      <c r="K26" s="14">
        <f>'Speed 06 11 2024'!K81</f>
        <v>1</v>
      </c>
      <c r="L26" s="14">
        <f>'Speed 06 11 2024'!L81</f>
        <v>0</v>
      </c>
      <c r="M26" s="14">
        <f>'Speed 06 11 2024'!M81</f>
        <v>0</v>
      </c>
      <c r="N26" s="14">
        <f>'Speed 06 11 2024'!N81</f>
        <v>0</v>
      </c>
      <c r="O26" s="14">
        <f>'Speed 06 11 2024'!O81</f>
        <v>0</v>
      </c>
      <c r="P26" s="14">
        <f>'Speed 06 11 2024'!P81</f>
        <v>0</v>
      </c>
      <c r="Q26" s="39">
        <f>'Speed 06 11 2024'!Q81</f>
        <v>0</v>
      </c>
    </row>
    <row r="27" spans="1:17" x14ac:dyDescent="0.35">
      <c r="A27" s="45">
        <f t="shared" si="5"/>
        <v>45603</v>
      </c>
      <c r="B27" s="39">
        <f t="shared" si="6"/>
        <v>34</v>
      </c>
      <c r="C27" s="67">
        <f>'Speed 07 11 2024'!C81</f>
        <v>27.395634090363075</v>
      </c>
      <c r="D27" s="67">
        <f>'Speed 07 11 2024'!D81</f>
        <v>22.235294117647058</v>
      </c>
      <c r="E27" s="68">
        <f>'Speed 07 11 2024'!E81</f>
        <v>4.9791007069818773</v>
      </c>
      <c r="F27" s="14">
        <f>'Speed 07 11 2024'!F81</f>
        <v>2</v>
      </c>
      <c r="G27" s="14">
        <f>'Speed 07 11 2024'!G81</f>
        <v>1</v>
      </c>
      <c r="H27" s="14">
        <f>'Speed 07 11 2024'!H81</f>
        <v>2</v>
      </c>
      <c r="I27" s="14">
        <f>'Speed 07 11 2024'!I81</f>
        <v>22</v>
      </c>
      <c r="J27" s="14">
        <f>'Speed 07 11 2024'!J81</f>
        <v>6</v>
      </c>
      <c r="K27" s="14">
        <f>'Speed 07 11 2024'!K81</f>
        <v>1</v>
      </c>
      <c r="L27" s="14">
        <f>'Speed 07 11 2024'!L81</f>
        <v>0</v>
      </c>
      <c r="M27" s="14">
        <f>'Speed 07 11 2024'!M81</f>
        <v>0</v>
      </c>
      <c r="N27" s="14">
        <f>'Speed 07 11 2024'!N81</f>
        <v>0</v>
      </c>
      <c r="O27" s="14">
        <f>'Speed 07 11 2024'!O81</f>
        <v>0</v>
      </c>
      <c r="P27" s="14">
        <f>'Speed 07 11 2024'!P81</f>
        <v>0</v>
      </c>
      <c r="Q27" s="39">
        <f>'Speed 07 11 2024'!Q81</f>
        <v>0</v>
      </c>
    </row>
    <row r="28" spans="1:17" x14ac:dyDescent="0.35">
      <c r="A28" s="45">
        <f t="shared" si="5"/>
        <v>45604</v>
      </c>
      <c r="B28" s="39">
        <f t="shared" si="6"/>
        <v>53</v>
      </c>
      <c r="C28" s="67">
        <f>'Speed 08 11 2024'!C81</f>
        <v>27.048918825206332</v>
      </c>
      <c r="D28" s="67">
        <f>'Speed 08 11 2024'!D81</f>
        <v>22.877358490566039</v>
      </c>
      <c r="E28" s="68">
        <f>'Speed 08 11 2024'!E81</f>
        <v>4.0250485668084668</v>
      </c>
      <c r="F28" s="14">
        <f>'Speed 08 11 2024'!F81</f>
        <v>0</v>
      </c>
      <c r="G28" s="14">
        <f>'Speed 08 11 2024'!G81</f>
        <v>2</v>
      </c>
      <c r="H28" s="14">
        <f>'Speed 08 11 2024'!H81</f>
        <v>7</v>
      </c>
      <c r="I28" s="14">
        <f>'Speed 08 11 2024'!I81</f>
        <v>31</v>
      </c>
      <c r="J28" s="14">
        <f>'Speed 08 11 2024'!J81</f>
        <v>11</v>
      </c>
      <c r="K28" s="14">
        <f>'Speed 08 11 2024'!K81</f>
        <v>2</v>
      </c>
      <c r="L28" s="14">
        <f>'Speed 08 11 2024'!L81</f>
        <v>0</v>
      </c>
      <c r="M28" s="14">
        <f>'Speed 08 11 2024'!M81</f>
        <v>0</v>
      </c>
      <c r="N28" s="14">
        <f>'Speed 08 11 2024'!N81</f>
        <v>0</v>
      </c>
      <c r="O28" s="14">
        <f>'Speed 08 11 2024'!O81</f>
        <v>0</v>
      </c>
      <c r="P28" s="14">
        <f>'Speed 08 11 2024'!P81</f>
        <v>0</v>
      </c>
      <c r="Q28" s="39">
        <f>'Speed 08 11 2024'!Q81</f>
        <v>0</v>
      </c>
    </row>
    <row r="29" spans="1:17" x14ac:dyDescent="0.35">
      <c r="A29" s="45">
        <f t="shared" si="5"/>
        <v>45605</v>
      </c>
      <c r="B29" s="39">
        <f t="shared" si="6"/>
        <v>54</v>
      </c>
      <c r="C29" s="67">
        <f>'Speed 09 11 2024'!C81</f>
        <v>29.415130093060167</v>
      </c>
      <c r="D29" s="67">
        <f>'Speed 09 11 2024'!D81</f>
        <v>23.62962962962963</v>
      </c>
      <c r="E29" s="68">
        <f>'Speed 09 11 2024'!E81</f>
        <v>5.5823045768337884</v>
      </c>
      <c r="F29" s="14">
        <f>'Speed 09 11 2024'!F81</f>
        <v>2</v>
      </c>
      <c r="G29" s="14">
        <f>'Speed 09 11 2024'!G81</f>
        <v>3</v>
      </c>
      <c r="H29" s="14">
        <f>'Speed 09 11 2024'!H81</f>
        <v>3</v>
      </c>
      <c r="I29" s="14">
        <f>'Speed 09 11 2024'!I81</f>
        <v>24</v>
      </c>
      <c r="J29" s="14">
        <f>'Speed 09 11 2024'!J81</f>
        <v>17</v>
      </c>
      <c r="K29" s="14">
        <f>'Speed 09 11 2024'!K81</f>
        <v>5</v>
      </c>
      <c r="L29" s="14">
        <f>'Speed 09 11 2024'!L81</f>
        <v>0</v>
      </c>
      <c r="M29" s="14">
        <f>'Speed 09 11 2024'!M81</f>
        <v>0</v>
      </c>
      <c r="N29" s="14">
        <f>'Speed 09 11 2024'!N81</f>
        <v>0</v>
      </c>
      <c r="O29" s="14">
        <f>'Speed 09 11 2024'!O81</f>
        <v>0</v>
      </c>
      <c r="P29" s="14">
        <f>'Speed 09 11 2024'!P81</f>
        <v>0</v>
      </c>
      <c r="Q29" s="39">
        <f>'Speed 09 11 2024'!Q81</f>
        <v>0</v>
      </c>
    </row>
    <row r="30" spans="1:17" x14ac:dyDescent="0.35">
      <c r="A30" s="45">
        <f t="shared" si="5"/>
        <v>45606</v>
      </c>
      <c r="B30" s="39">
        <f t="shared" si="6"/>
        <v>31</v>
      </c>
      <c r="C30" s="67">
        <f>'Speed 10 11 2024'!C81</f>
        <v>30.00115021006134</v>
      </c>
      <c r="D30" s="67">
        <f>'Speed 10 11 2024'!D81</f>
        <v>24.29032258064516</v>
      </c>
      <c r="E30" s="68">
        <f>'Speed 10 11 2024'!E81</f>
        <v>5.5102543703359501</v>
      </c>
      <c r="F30" s="14">
        <f>'Speed 10 11 2024'!F81</f>
        <v>1</v>
      </c>
      <c r="G30" s="14">
        <f>'Speed 10 11 2024'!G81</f>
        <v>0</v>
      </c>
      <c r="H30" s="14">
        <f>'Speed 10 11 2024'!H81</f>
        <v>4</v>
      </c>
      <c r="I30" s="14">
        <f>'Speed 10 11 2024'!I81</f>
        <v>13</v>
      </c>
      <c r="J30" s="14">
        <f>'Speed 10 11 2024'!J81</f>
        <v>8</v>
      </c>
      <c r="K30" s="14">
        <f>'Speed 10 11 2024'!K81</f>
        <v>5</v>
      </c>
      <c r="L30" s="14">
        <f>'Speed 10 11 2024'!L81</f>
        <v>0</v>
      </c>
      <c r="M30" s="14">
        <f>'Speed 10 11 2024'!M81</f>
        <v>0</v>
      </c>
      <c r="N30" s="14">
        <f>'Speed 10 11 2024'!N81</f>
        <v>0</v>
      </c>
      <c r="O30" s="14">
        <f>'Speed 10 11 2024'!O81</f>
        <v>0</v>
      </c>
      <c r="P30" s="14">
        <f>'Speed 10 11 2024'!P81</f>
        <v>0</v>
      </c>
      <c r="Q30" s="39">
        <f>'Speed 10 11 2024'!Q81</f>
        <v>0</v>
      </c>
    </row>
    <row r="31" spans="1:17" x14ac:dyDescent="0.35">
      <c r="A31" s="45">
        <f t="shared" si="5"/>
        <v>45607</v>
      </c>
      <c r="B31" s="39">
        <f t="shared" si="6"/>
        <v>35</v>
      </c>
      <c r="C31" s="67">
        <f>'Speed 11 11 2024'!C81</f>
        <v>27.949918954409892</v>
      </c>
      <c r="D31" s="67">
        <f>'Speed 11 11 2024'!D81</f>
        <v>22.514285714285716</v>
      </c>
      <c r="E31" s="68">
        <f>'Speed 11 11 2024'!E81</f>
        <v>5.2447252413394221</v>
      </c>
      <c r="F31" s="14">
        <f>'Speed 11 11 2024'!F81</f>
        <v>1</v>
      </c>
      <c r="G31" s="14">
        <f>'Speed 11 11 2024'!G81</f>
        <v>2</v>
      </c>
      <c r="H31" s="14">
        <f>'Speed 11 11 2024'!H81</f>
        <v>4</v>
      </c>
      <c r="I31" s="14">
        <f>'Speed 11 11 2024'!I81</f>
        <v>20</v>
      </c>
      <c r="J31" s="14">
        <f>'Speed 11 11 2024'!J81</f>
        <v>5</v>
      </c>
      <c r="K31" s="14">
        <f>'Speed 11 11 2024'!K81</f>
        <v>3</v>
      </c>
      <c r="L31" s="14">
        <f>'Speed 11 11 2024'!L81</f>
        <v>0</v>
      </c>
      <c r="M31" s="14">
        <f>'Speed 11 11 2024'!M81</f>
        <v>0</v>
      </c>
      <c r="N31" s="14">
        <f>'Speed 11 11 2024'!N81</f>
        <v>0</v>
      </c>
      <c r="O31" s="14">
        <f>'Speed 11 11 2024'!O81</f>
        <v>0</v>
      </c>
      <c r="P31" s="14">
        <f>'Speed 11 11 2024'!P81</f>
        <v>0</v>
      </c>
      <c r="Q31" s="39">
        <f>'Speed 11 11 2024'!Q81</f>
        <v>0</v>
      </c>
    </row>
    <row r="32" spans="1:17" ht="15" thickBot="1" x14ac:dyDescent="0.4">
      <c r="A32" s="49">
        <f t="shared" si="5"/>
        <v>45608</v>
      </c>
      <c r="B32" s="47">
        <f t="shared" si="6"/>
        <v>38</v>
      </c>
      <c r="C32" s="69">
        <f>'Speed 12 11 2024'!C81</f>
        <v>28.7369142303384</v>
      </c>
      <c r="D32" s="69">
        <f>'Speed 12 11 2024'!D81</f>
        <v>23.815789473684209</v>
      </c>
      <c r="E32" s="70">
        <f>'Speed 12 11 2024'!E81</f>
        <v>4.7482871059959404</v>
      </c>
      <c r="F32" s="19">
        <f>'Speed 12 11 2024'!F81</f>
        <v>0</v>
      </c>
      <c r="G32" s="19">
        <f>'Speed 12 11 2024'!G81</f>
        <v>2</v>
      </c>
      <c r="H32" s="19">
        <f>'Speed 12 11 2024'!H81</f>
        <v>5</v>
      </c>
      <c r="I32" s="19">
        <f>'Speed 12 11 2024'!I81</f>
        <v>14</v>
      </c>
      <c r="J32" s="19">
        <f>'Speed 12 11 2024'!J81</f>
        <v>15</v>
      </c>
      <c r="K32" s="19">
        <f>'Speed 12 11 2024'!K81</f>
        <v>2</v>
      </c>
      <c r="L32" s="19">
        <f>'Speed 12 11 2024'!L81</f>
        <v>0</v>
      </c>
      <c r="M32" s="19">
        <f>'Speed 12 11 2024'!M81</f>
        <v>0</v>
      </c>
      <c r="N32" s="19">
        <f>'Speed 12 11 2024'!N81</f>
        <v>0</v>
      </c>
      <c r="O32" s="19">
        <f>'Speed 12 11 2024'!O81</f>
        <v>0</v>
      </c>
      <c r="P32" s="19">
        <f>'Speed 12 11 2024'!P81</f>
        <v>0</v>
      </c>
      <c r="Q32" s="47">
        <f>'Speed 12 11 2024'!Q81</f>
        <v>0</v>
      </c>
    </row>
    <row r="33" spans="1:17" x14ac:dyDescent="0.35">
      <c r="A33" s="21" t="s">
        <v>28</v>
      </c>
      <c r="B33" s="51">
        <f>SUM(IF(WEEKDAY($A26,2)&lt;6,B26,0),IF(WEEKDAY($A27,2)&lt;6,B27,0),IF(WEEKDAY($A28,2)&lt;6,B28,0),IF(WEEKDAY($A29,2)&lt;6,B29,0),IF(WEEKDAY($A30,2)&lt;6,B30,0),IF(WEEKDAY($A31,2)&lt;6,B31,0),IF(WEEKDAY($A32,2)&lt;6,B32,0))/5</f>
        <v>38.6</v>
      </c>
      <c r="C33" s="67">
        <f t="shared" ref="C33:Q33" si="7">SUM(IF(WEEKDAY($A26,2)&lt;6,C26,0),IF(WEEKDAY($A27,2)&lt;6,C27,0),IF(WEEKDAY($A28,2)&lt;6,C28,0),IF(WEEKDAY($A29,2)&lt;6,C29,0),IF(WEEKDAY($A30,2)&lt;6,C30,0),IF(WEEKDAY($A31,2)&lt;6,C31,0),IF(WEEKDAY($A32,2)&lt;6,C32,0))/5</f>
        <v>27.799159462799651</v>
      </c>
      <c r="D33" s="67">
        <f t="shared" si="7"/>
        <v>22.879454650145696</v>
      </c>
      <c r="E33" s="68">
        <f t="shared" si="7"/>
        <v>4.7469170326649532</v>
      </c>
      <c r="F33" s="52">
        <f t="shared" si="7"/>
        <v>0.6</v>
      </c>
      <c r="G33" s="52">
        <f t="shared" si="7"/>
        <v>1.8</v>
      </c>
      <c r="H33" s="52">
        <f t="shared" si="7"/>
        <v>4.8</v>
      </c>
      <c r="I33" s="52">
        <f t="shared" si="7"/>
        <v>20</v>
      </c>
      <c r="J33" s="52">
        <f t="shared" si="7"/>
        <v>9.6</v>
      </c>
      <c r="K33" s="52">
        <f t="shared" si="7"/>
        <v>1.8</v>
      </c>
      <c r="L33" s="52">
        <f t="shared" si="7"/>
        <v>0</v>
      </c>
      <c r="M33" s="52">
        <f t="shared" si="7"/>
        <v>0</v>
      </c>
      <c r="N33" s="52">
        <f t="shared" si="7"/>
        <v>0</v>
      </c>
      <c r="O33" s="52">
        <f t="shared" si="7"/>
        <v>0</v>
      </c>
      <c r="P33" s="52">
        <f t="shared" si="7"/>
        <v>0</v>
      </c>
      <c r="Q33" s="51">
        <f t="shared" si="7"/>
        <v>0</v>
      </c>
    </row>
    <row r="34" spans="1:17" ht="15" thickBot="1" x14ac:dyDescent="0.4">
      <c r="A34" s="22" t="s">
        <v>29</v>
      </c>
      <c r="B34" s="54">
        <f t="shared" ref="B34:Q34" si="8">SUM(B26:B32)/7</f>
        <v>39.714285714285715</v>
      </c>
      <c r="C34" s="69">
        <f t="shared" si="8"/>
        <v>28.3445825167314</v>
      </c>
      <c r="D34" s="69">
        <f t="shared" si="8"/>
        <v>23.18817506585761</v>
      </c>
      <c r="E34" s="70">
        <f t="shared" si="8"/>
        <v>4.9753063014992156</v>
      </c>
      <c r="F34" s="55">
        <f t="shared" si="8"/>
        <v>0.8571428571428571</v>
      </c>
      <c r="G34" s="55">
        <f t="shared" si="8"/>
        <v>1.7142857142857142</v>
      </c>
      <c r="H34" s="55">
        <f t="shared" si="8"/>
        <v>4.4285714285714288</v>
      </c>
      <c r="I34" s="55">
        <f t="shared" si="8"/>
        <v>19.571428571428573</v>
      </c>
      <c r="J34" s="55">
        <f t="shared" si="8"/>
        <v>10.428571428571429</v>
      </c>
      <c r="K34" s="55">
        <f t="shared" ref="K34" si="9">SUM(K26:K32)/7</f>
        <v>2.7142857142857144</v>
      </c>
      <c r="L34" s="55">
        <f t="shared" si="8"/>
        <v>0</v>
      </c>
      <c r="M34" s="55">
        <f t="shared" si="8"/>
        <v>0</v>
      </c>
      <c r="N34" s="55">
        <f t="shared" si="8"/>
        <v>0</v>
      </c>
      <c r="O34" s="55">
        <f t="shared" si="8"/>
        <v>0</v>
      </c>
      <c r="P34" s="55">
        <f t="shared" si="8"/>
        <v>0</v>
      </c>
      <c r="Q34" s="54">
        <f t="shared" si="8"/>
        <v>0</v>
      </c>
    </row>
    <row r="35" spans="1:17" x14ac:dyDescent="0.35">
      <c r="A35" s="4" t="s">
        <v>22</v>
      </c>
      <c r="Q35" s="6"/>
    </row>
    <row r="38" spans="1:17" x14ac:dyDescent="0.35">
      <c r="A38" s="4"/>
      <c r="B38" s="4"/>
      <c r="D38" s="4"/>
      <c r="E38" s="4"/>
      <c r="P38" s="4"/>
    </row>
    <row r="39" spans="1:17" x14ac:dyDescent="0.35">
      <c r="A39" s="5"/>
    </row>
    <row r="40" spans="1:17" x14ac:dyDescent="0.35">
      <c r="A40" s="6" t="s">
        <v>1</v>
      </c>
      <c r="B40" s="4" t="s">
        <v>4</v>
      </c>
      <c r="I40" s="7"/>
      <c r="P40" s="4"/>
    </row>
    <row r="42" spans="1:17" ht="15" thickBot="1" x14ac:dyDescent="0.4"/>
    <row r="43" spans="1:17" ht="29.5" thickBot="1" x14ac:dyDescent="0.4">
      <c r="A43" s="19"/>
      <c r="B43" s="35" t="s">
        <v>23</v>
      </c>
      <c r="C43" s="36" t="s">
        <v>30</v>
      </c>
      <c r="D43" s="36" t="s">
        <v>31</v>
      </c>
      <c r="E43" s="37" t="s">
        <v>32</v>
      </c>
      <c r="F43" s="65" t="str">
        <f t="shared" ref="F43:Q43" si="10">F7</f>
        <v>Bin 1              &lt;10mph</v>
      </c>
      <c r="G43" s="65" t="str">
        <f t="shared" si="10"/>
        <v>Bin 2                10&lt;15</v>
      </c>
      <c r="H43" s="65" t="str">
        <f t="shared" si="10"/>
        <v>Bin 3                15&lt;20</v>
      </c>
      <c r="I43" s="65" t="str">
        <f t="shared" si="10"/>
        <v>Bin 4                20&lt;25</v>
      </c>
      <c r="J43" s="65" t="str">
        <f t="shared" si="10"/>
        <v>Bin 5                25&lt;30</v>
      </c>
      <c r="K43" s="65" t="str">
        <f t="shared" si="10"/>
        <v>Bin 6                30&lt;35</v>
      </c>
      <c r="L43" s="65" t="str">
        <f t="shared" si="10"/>
        <v>Bin 7                35&lt;40</v>
      </c>
      <c r="M43" s="65" t="str">
        <f t="shared" si="10"/>
        <v>Bin 8                40&lt;45</v>
      </c>
      <c r="N43" s="65" t="str">
        <f t="shared" si="10"/>
        <v>Bin 9                45&lt;50</v>
      </c>
      <c r="O43" s="65" t="str">
        <f t="shared" si="10"/>
        <v>Bin 10                50&lt;55</v>
      </c>
      <c r="P43" s="65" t="str">
        <f t="shared" si="10"/>
        <v>Bin 11                55&lt;60</v>
      </c>
      <c r="Q43" s="66" t="str">
        <f t="shared" si="10"/>
        <v>Bin 12              &gt;=60</v>
      </c>
    </row>
    <row r="44" spans="1:17" x14ac:dyDescent="0.35">
      <c r="A44" s="43">
        <f t="shared" ref="A44:A50" si="11">A8</f>
        <v>45602</v>
      </c>
      <c r="B44" s="39">
        <f t="shared" ref="B44:B50" si="12">SUM(F44:Q44)</f>
        <v>69</v>
      </c>
      <c r="C44" s="67">
        <f>'Speed 06 11 2024'!C127</f>
        <v>35.442142385899615</v>
      </c>
      <c r="D44" s="67">
        <f>'Speed 06 11 2024'!D127</f>
        <v>26.231884057971016</v>
      </c>
      <c r="E44" s="68">
        <f>'Speed 06 11 2024'!E127</f>
        <v>8.8867795522275213</v>
      </c>
      <c r="F44" s="14">
        <f>'Speed 06 11 2024'!F127</f>
        <v>0</v>
      </c>
      <c r="G44" s="14">
        <f>'Speed 06 11 2024'!G127</f>
        <v>4</v>
      </c>
      <c r="H44" s="14">
        <f>'Speed 06 11 2024'!H127</f>
        <v>9</v>
      </c>
      <c r="I44" s="14">
        <f>'Speed 06 11 2024'!I127</f>
        <v>20</v>
      </c>
      <c r="J44" s="14">
        <f>'Speed 06 11 2024'!J127</f>
        <v>20</v>
      </c>
      <c r="K44" s="14">
        <f>'Speed 06 11 2024'!K127</f>
        <v>11</v>
      </c>
      <c r="L44" s="14">
        <f>'Speed 06 11 2024'!L127</f>
        <v>2</v>
      </c>
      <c r="M44" s="14">
        <f>'Speed 06 11 2024'!M127</f>
        <v>0</v>
      </c>
      <c r="N44" s="14">
        <f>'Speed 06 11 2024'!N127</f>
        <v>1</v>
      </c>
      <c r="O44" s="14">
        <f>'Speed 06 11 2024'!O127</f>
        <v>0</v>
      </c>
      <c r="P44" s="14">
        <f>'Speed 06 11 2024'!P127</f>
        <v>1</v>
      </c>
      <c r="Q44" s="39">
        <f>'Speed 06 11 2024'!Q127</f>
        <v>1</v>
      </c>
    </row>
    <row r="45" spans="1:17" x14ac:dyDescent="0.35">
      <c r="A45" s="45">
        <f t="shared" si="11"/>
        <v>45603</v>
      </c>
      <c r="B45" s="39">
        <f t="shared" si="12"/>
        <v>88</v>
      </c>
      <c r="C45" s="67">
        <f>'Speed 07 11 2024'!C127</f>
        <v>30.93781222618658</v>
      </c>
      <c r="D45" s="67">
        <f>'Speed 07 11 2024'!D127</f>
        <v>24.107954545454547</v>
      </c>
      <c r="E45" s="68">
        <f>'Speed 07 11 2024'!E127</f>
        <v>6.5899823241335724</v>
      </c>
      <c r="F45" s="14">
        <f>'Speed 07 11 2024'!F127</f>
        <v>3</v>
      </c>
      <c r="G45" s="14">
        <f>'Speed 07 11 2024'!G127</f>
        <v>7</v>
      </c>
      <c r="H45" s="14">
        <f>'Speed 07 11 2024'!H127</f>
        <v>4</v>
      </c>
      <c r="I45" s="14">
        <f>'Speed 07 11 2024'!I127</f>
        <v>38</v>
      </c>
      <c r="J45" s="14">
        <f>'Speed 07 11 2024'!J127</f>
        <v>21</v>
      </c>
      <c r="K45" s="14">
        <f>'Speed 07 11 2024'!K127</f>
        <v>12</v>
      </c>
      <c r="L45" s="14">
        <f>'Speed 07 11 2024'!L127</f>
        <v>2</v>
      </c>
      <c r="M45" s="14">
        <f>'Speed 07 11 2024'!M127</f>
        <v>1</v>
      </c>
      <c r="N45" s="14">
        <f>'Speed 07 11 2024'!N127</f>
        <v>0</v>
      </c>
      <c r="O45" s="14">
        <f>'Speed 07 11 2024'!O127</f>
        <v>0</v>
      </c>
      <c r="P45" s="14">
        <f>'Speed 07 11 2024'!P127</f>
        <v>0</v>
      </c>
      <c r="Q45" s="39">
        <f>'Speed 07 11 2024'!Q127</f>
        <v>0</v>
      </c>
    </row>
    <row r="46" spans="1:17" x14ac:dyDescent="0.35">
      <c r="A46" s="45">
        <f t="shared" si="11"/>
        <v>45604</v>
      </c>
      <c r="B46" s="39">
        <f t="shared" si="12"/>
        <v>98</v>
      </c>
      <c r="C46" s="67">
        <f>'Speed 08 11 2024'!C127</f>
        <v>30.65917294128392</v>
      </c>
      <c r="D46" s="67">
        <f>'Speed 08 11 2024'!D127</f>
        <v>24.188775510204081</v>
      </c>
      <c r="E46" s="68">
        <f>'Speed 08 11 2024'!E127</f>
        <v>6.2431468844846005</v>
      </c>
      <c r="F46" s="14">
        <f>'Speed 08 11 2024'!F127</f>
        <v>1</v>
      </c>
      <c r="G46" s="14">
        <f>'Speed 08 11 2024'!G127</f>
        <v>8</v>
      </c>
      <c r="H46" s="14">
        <f>'Speed 08 11 2024'!H127</f>
        <v>8</v>
      </c>
      <c r="I46" s="14">
        <f>'Speed 08 11 2024'!I127</f>
        <v>41</v>
      </c>
      <c r="J46" s="14">
        <f>'Speed 08 11 2024'!J127</f>
        <v>26</v>
      </c>
      <c r="K46" s="14">
        <f>'Speed 08 11 2024'!K127</f>
        <v>9</v>
      </c>
      <c r="L46" s="14">
        <f>'Speed 08 11 2024'!L127</f>
        <v>4</v>
      </c>
      <c r="M46" s="14">
        <f>'Speed 08 11 2024'!M127</f>
        <v>1</v>
      </c>
      <c r="N46" s="14">
        <f>'Speed 08 11 2024'!N127</f>
        <v>0</v>
      </c>
      <c r="O46" s="14">
        <f>'Speed 08 11 2024'!O127</f>
        <v>0</v>
      </c>
      <c r="P46" s="14">
        <f>'Speed 08 11 2024'!P127</f>
        <v>0</v>
      </c>
      <c r="Q46" s="39">
        <f>'Speed 08 11 2024'!Q127</f>
        <v>0</v>
      </c>
    </row>
    <row r="47" spans="1:17" x14ac:dyDescent="0.35">
      <c r="A47" s="45">
        <f t="shared" si="11"/>
        <v>45605</v>
      </c>
      <c r="B47" s="39">
        <f t="shared" si="12"/>
        <v>109</v>
      </c>
      <c r="C47" s="67">
        <f>'Speed 09 11 2024'!C127</f>
        <v>32.597015136376683</v>
      </c>
      <c r="D47" s="67">
        <f>'Speed 09 11 2024'!D127</f>
        <v>25.857798165137616</v>
      </c>
      <c r="E47" s="68">
        <f>'Speed 09 11 2024'!E127</f>
        <v>6.5025250590882511</v>
      </c>
      <c r="F47" s="14">
        <f>'Speed 09 11 2024'!F127</f>
        <v>2</v>
      </c>
      <c r="G47" s="14">
        <f>'Speed 09 11 2024'!G127</f>
        <v>5</v>
      </c>
      <c r="H47" s="14">
        <f>'Speed 09 11 2024'!H127</f>
        <v>7</v>
      </c>
      <c r="I47" s="14">
        <f>'Speed 09 11 2024'!I127</f>
        <v>35</v>
      </c>
      <c r="J47" s="14">
        <f>'Speed 09 11 2024'!J127</f>
        <v>32</v>
      </c>
      <c r="K47" s="14">
        <f>'Speed 09 11 2024'!K127</f>
        <v>22</v>
      </c>
      <c r="L47" s="14">
        <f>'Speed 09 11 2024'!L127</f>
        <v>4</v>
      </c>
      <c r="M47" s="14">
        <f>'Speed 09 11 2024'!M127</f>
        <v>2</v>
      </c>
      <c r="N47" s="14">
        <f>'Speed 09 11 2024'!N127</f>
        <v>0</v>
      </c>
      <c r="O47" s="14">
        <f>'Speed 09 11 2024'!O127</f>
        <v>0</v>
      </c>
      <c r="P47" s="14">
        <f>'Speed 09 11 2024'!P127</f>
        <v>0</v>
      </c>
      <c r="Q47" s="39">
        <f>'Speed 09 11 2024'!Q127</f>
        <v>0</v>
      </c>
    </row>
    <row r="48" spans="1:17" x14ac:dyDescent="0.35">
      <c r="A48" s="45">
        <f t="shared" si="11"/>
        <v>45606</v>
      </c>
      <c r="B48" s="39">
        <f t="shared" si="12"/>
        <v>72</v>
      </c>
      <c r="C48" s="67">
        <f>'Speed 10 11 2024'!C127</f>
        <v>34.020620702131062</v>
      </c>
      <c r="D48" s="67">
        <f>'Speed 10 11 2024'!D127</f>
        <v>27.020833333333332</v>
      </c>
      <c r="E48" s="68">
        <f>'Speed 10 11 2024'!E127</f>
        <v>6.7539438139692516</v>
      </c>
      <c r="F48" s="14">
        <f>'Speed 10 11 2024'!F127</f>
        <v>1</v>
      </c>
      <c r="G48" s="14">
        <f>'Speed 10 11 2024'!G127</f>
        <v>0</v>
      </c>
      <c r="H48" s="14">
        <f>'Speed 10 11 2024'!H127</f>
        <v>8</v>
      </c>
      <c r="I48" s="14">
        <f>'Speed 10 11 2024'!I127</f>
        <v>19</v>
      </c>
      <c r="J48" s="14">
        <f>'Speed 10 11 2024'!J127</f>
        <v>22</v>
      </c>
      <c r="K48" s="14">
        <f>'Speed 10 11 2024'!K127</f>
        <v>15</v>
      </c>
      <c r="L48" s="14">
        <f>'Speed 10 11 2024'!L127</f>
        <v>6</v>
      </c>
      <c r="M48" s="14">
        <f>'Speed 10 11 2024'!M127</f>
        <v>0</v>
      </c>
      <c r="N48" s="14">
        <f>'Speed 10 11 2024'!N127</f>
        <v>0</v>
      </c>
      <c r="O48" s="14">
        <f>'Speed 10 11 2024'!O127</f>
        <v>1</v>
      </c>
      <c r="P48" s="14">
        <f>'Speed 10 11 2024'!P127</f>
        <v>0</v>
      </c>
      <c r="Q48" s="39">
        <f>'Speed 10 11 2024'!Q127</f>
        <v>0</v>
      </c>
    </row>
    <row r="49" spans="1:17" x14ac:dyDescent="0.35">
      <c r="A49" s="45">
        <f t="shared" si="11"/>
        <v>45607</v>
      </c>
      <c r="B49" s="39">
        <f t="shared" si="12"/>
        <v>79</v>
      </c>
      <c r="C49" s="67">
        <f>'Speed 11 11 2024'!C127</f>
        <v>30.431399124753582</v>
      </c>
      <c r="D49" s="67">
        <f>'Speed 11 11 2024'!D127</f>
        <v>23.841772151898734</v>
      </c>
      <c r="E49" s="68">
        <f>'Speed 11 11 2024'!E127</f>
        <v>6.3581888970039042</v>
      </c>
      <c r="F49" s="14">
        <f>'Speed 11 11 2024'!F127</f>
        <v>2</v>
      </c>
      <c r="G49" s="14">
        <f>'Speed 11 11 2024'!G127</f>
        <v>7</v>
      </c>
      <c r="H49" s="14">
        <f>'Speed 11 11 2024'!H127</f>
        <v>6</v>
      </c>
      <c r="I49" s="14">
        <f>'Speed 11 11 2024'!I127</f>
        <v>33</v>
      </c>
      <c r="J49" s="14">
        <f>'Speed 11 11 2024'!J127</f>
        <v>16</v>
      </c>
      <c r="K49" s="14">
        <f>'Speed 11 11 2024'!K127</f>
        <v>14</v>
      </c>
      <c r="L49" s="14">
        <f>'Speed 11 11 2024'!L127</f>
        <v>1</v>
      </c>
      <c r="M49" s="14">
        <f>'Speed 11 11 2024'!M127</f>
        <v>0</v>
      </c>
      <c r="N49" s="14">
        <f>'Speed 11 11 2024'!N127</f>
        <v>0</v>
      </c>
      <c r="O49" s="14">
        <f>'Speed 11 11 2024'!O127</f>
        <v>0</v>
      </c>
      <c r="P49" s="14">
        <f>'Speed 11 11 2024'!P127</f>
        <v>0</v>
      </c>
      <c r="Q49" s="39">
        <f>'Speed 11 11 2024'!Q127</f>
        <v>0</v>
      </c>
    </row>
    <row r="50" spans="1:17" ht="15" thickBot="1" x14ac:dyDescent="0.4">
      <c r="A50" s="49">
        <f t="shared" si="11"/>
        <v>45608</v>
      </c>
      <c r="B50" s="47">
        <f t="shared" si="12"/>
        <v>72</v>
      </c>
      <c r="C50" s="69">
        <f>'Speed 12 11 2024'!C127</f>
        <v>32.540181693151922</v>
      </c>
      <c r="D50" s="69">
        <f>'Speed 12 11 2024'!D127</f>
        <v>25.076388888888889</v>
      </c>
      <c r="E50" s="70">
        <f>'Speed 12 11 2024'!E127</f>
        <v>7.2016526478801968</v>
      </c>
      <c r="F50" s="19">
        <f>'Speed 12 11 2024'!F127</f>
        <v>1</v>
      </c>
      <c r="G50" s="19">
        <f>'Speed 12 11 2024'!G127</f>
        <v>5</v>
      </c>
      <c r="H50" s="19">
        <f>'Speed 12 11 2024'!H127</f>
        <v>7</v>
      </c>
      <c r="I50" s="19">
        <f>'Speed 12 11 2024'!I127</f>
        <v>22</v>
      </c>
      <c r="J50" s="19">
        <f>'Speed 12 11 2024'!J127</f>
        <v>27</v>
      </c>
      <c r="K50" s="19">
        <f>'Speed 12 11 2024'!K127</f>
        <v>5</v>
      </c>
      <c r="L50" s="19">
        <f>'Speed 12 11 2024'!L127</f>
        <v>2</v>
      </c>
      <c r="M50" s="19">
        <f>'Speed 12 11 2024'!M127</f>
        <v>1</v>
      </c>
      <c r="N50" s="19">
        <f>'Speed 12 11 2024'!N127</f>
        <v>2</v>
      </c>
      <c r="O50" s="19">
        <f>'Speed 12 11 2024'!O127</f>
        <v>0</v>
      </c>
      <c r="P50" s="19">
        <f>'Speed 12 11 2024'!P127</f>
        <v>0</v>
      </c>
      <c r="Q50" s="47">
        <f>'Speed 12 11 2024'!Q127</f>
        <v>0</v>
      </c>
    </row>
    <row r="51" spans="1:17" x14ac:dyDescent="0.35">
      <c r="A51" s="21" t="s">
        <v>28</v>
      </c>
      <c r="B51" s="51">
        <f>SUM(IF(WEEKDAY($A44,2)&lt;6,B44,0),IF(WEEKDAY($A45,2)&lt;6,B45,0),IF(WEEKDAY($A46,2)&lt;6,B46,0),IF(WEEKDAY($A47,2)&lt;6,B47,0),IF(WEEKDAY($A48,2)&lt;6,B48,0),IF(WEEKDAY($A49,2)&lt;6,B49,0),IF(WEEKDAY($A50,2)&lt;6,B50,0))/5</f>
        <v>81.2</v>
      </c>
      <c r="C51" s="67">
        <f t="shared" ref="C51:Q51" si="13">SUM(IF(WEEKDAY($A44,2)&lt;6,C44,0),IF(WEEKDAY($A45,2)&lt;6,C45,0),IF(WEEKDAY($A46,2)&lt;6,C46,0),IF(WEEKDAY($A47,2)&lt;6,C47,0),IF(WEEKDAY($A48,2)&lt;6,C48,0),IF(WEEKDAY($A49,2)&lt;6,C49,0),IF(WEEKDAY($A50,2)&lt;6,C50,0))/5</f>
        <v>32.002141674255128</v>
      </c>
      <c r="D51" s="67">
        <f t="shared" si="13"/>
        <v>24.689355030883455</v>
      </c>
      <c r="E51" s="68">
        <f t="shared" si="13"/>
        <v>7.0559500611459587</v>
      </c>
      <c r="F51" s="52">
        <f t="shared" si="13"/>
        <v>1.4</v>
      </c>
      <c r="G51" s="52">
        <f t="shared" si="13"/>
        <v>6.2</v>
      </c>
      <c r="H51" s="52">
        <f t="shared" si="13"/>
        <v>6.8</v>
      </c>
      <c r="I51" s="52">
        <f t="shared" si="13"/>
        <v>30.8</v>
      </c>
      <c r="J51" s="52">
        <f t="shared" si="13"/>
        <v>22</v>
      </c>
      <c r="K51" s="52">
        <f t="shared" si="13"/>
        <v>10.199999999999999</v>
      </c>
      <c r="L51" s="52">
        <f t="shared" si="13"/>
        <v>2.2000000000000002</v>
      </c>
      <c r="M51" s="52">
        <f t="shared" si="13"/>
        <v>0.6</v>
      </c>
      <c r="N51" s="52">
        <f t="shared" si="13"/>
        <v>0.6</v>
      </c>
      <c r="O51" s="52">
        <f t="shared" si="13"/>
        <v>0</v>
      </c>
      <c r="P51" s="52">
        <f t="shared" si="13"/>
        <v>0.2</v>
      </c>
      <c r="Q51" s="51">
        <f t="shared" si="13"/>
        <v>0.2</v>
      </c>
    </row>
    <row r="52" spans="1:17" ht="15" thickBot="1" x14ac:dyDescent="0.4">
      <c r="A52" s="22" t="s">
        <v>29</v>
      </c>
      <c r="B52" s="54">
        <f t="shared" ref="B52:Q52" si="14">SUM(B44:B50)/7</f>
        <v>83.857142857142861</v>
      </c>
      <c r="C52" s="69">
        <f t="shared" si="14"/>
        <v>32.375477744254759</v>
      </c>
      <c r="D52" s="69">
        <f t="shared" si="14"/>
        <v>25.189343807555456</v>
      </c>
      <c r="E52" s="70">
        <f t="shared" si="14"/>
        <v>6.9337455969696142</v>
      </c>
      <c r="F52" s="55">
        <f t="shared" si="14"/>
        <v>1.4285714285714286</v>
      </c>
      <c r="G52" s="55">
        <f t="shared" si="14"/>
        <v>5.1428571428571432</v>
      </c>
      <c r="H52" s="55">
        <f t="shared" si="14"/>
        <v>7</v>
      </c>
      <c r="I52" s="55">
        <f t="shared" si="14"/>
        <v>29.714285714285715</v>
      </c>
      <c r="J52" s="55">
        <f t="shared" si="14"/>
        <v>23.428571428571427</v>
      </c>
      <c r="K52" s="55">
        <f t="shared" ref="K52" si="15">SUM(K44:K50)/7</f>
        <v>12.571428571428571</v>
      </c>
      <c r="L52" s="55">
        <f t="shared" si="14"/>
        <v>3</v>
      </c>
      <c r="M52" s="55">
        <f t="shared" si="14"/>
        <v>0.7142857142857143</v>
      </c>
      <c r="N52" s="55">
        <f t="shared" si="14"/>
        <v>0.42857142857142855</v>
      </c>
      <c r="O52" s="55">
        <f t="shared" si="14"/>
        <v>0.14285714285714285</v>
      </c>
      <c r="P52" s="55">
        <f t="shared" si="14"/>
        <v>0.14285714285714285</v>
      </c>
      <c r="Q52" s="54">
        <f t="shared" si="14"/>
        <v>0.14285714285714285</v>
      </c>
    </row>
    <row r="53" spans="1:17" x14ac:dyDescent="0.35">
      <c r="A53" s="4" t="s">
        <v>22</v>
      </c>
      <c r="Q53" s="6"/>
    </row>
  </sheetData>
  <pageMargins left="0.7" right="0.7" top="0.75" bottom="0.75" header="0.3" footer="0.3"/>
  <pageSetup paperSize="9" scale="54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0DB6-32BE-4222-AE36-76EF56D5C0A2}">
  <sheetPr codeName="Sheet5"/>
  <dimension ref="A1:Z44"/>
  <sheetViews>
    <sheetView zoomScaleNormal="100" workbookViewId="0"/>
  </sheetViews>
  <sheetFormatPr defaultRowHeight="14.5" x14ac:dyDescent="0.35"/>
  <cols>
    <col min="1" max="1" width="11.7265625" customWidth="1"/>
    <col min="6" max="6" width="10.7265625" bestFit="1" customWidth="1"/>
    <col min="8" max="8" width="11.7265625" customWidth="1"/>
    <col min="13" max="13" width="10.7265625" bestFit="1" customWidth="1"/>
    <col min="15" max="15" width="11.7265625" customWidth="1"/>
    <col min="20" max="20" width="9.179687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x14ac:dyDescent="0.35">
      <c r="A4" s="6" t="s">
        <v>1</v>
      </c>
      <c r="B4" s="4" t="str">
        <f>'Flow Summary'!B4</f>
        <v>Southbound</v>
      </c>
      <c r="H4" s="6" t="s">
        <v>1</v>
      </c>
      <c r="I4" s="4" t="str">
        <f>'Flow Summary'!M4</f>
        <v>Northbound</v>
      </c>
      <c r="O4" s="6" t="s">
        <v>1</v>
      </c>
      <c r="P4" s="4" t="s">
        <v>4</v>
      </c>
      <c r="T4" s="4"/>
    </row>
    <row r="6" spans="1:26" ht="15" thickBot="1" x14ac:dyDescent="0.4">
      <c r="F6" s="73">
        <f>'(10-12) Speed Summary'!A8</f>
        <v>45602</v>
      </c>
      <c r="M6" s="73"/>
      <c r="T6" s="73"/>
    </row>
    <row r="7" spans="1:26" ht="35.15" customHeight="1" thickBot="1" x14ac:dyDescent="0.4">
      <c r="A7" s="10" t="s">
        <v>5</v>
      </c>
      <c r="B7" s="74" t="s">
        <v>23</v>
      </c>
      <c r="C7" s="75" t="s">
        <v>24</v>
      </c>
      <c r="D7" s="75" t="s">
        <v>25</v>
      </c>
      <c r="E7" s="75" t="s">
        <v>26</v>
      </c>
      <c r="F7" s="76" t="s">
        <v>27</v>
      </c>
      <c r="H7" s="10" t="s">
        <v>5</v>
      </c>
      <c r="I7" s="74" t="s">
        <v>23</v>
      </c>
      <c r="J7" s="75" t="s">
        <v>24</v>
      </c>
      <c r="K7" s="75" t="s">
        <v>25</v>
      </c>
      <c r="L7" s="75" t="s">
        <v>26</v>
      </c>
      <c r="M7" s="76" t="s">
        <v>27</v>
      </c>
      <c r="O7" s="10" t="s">
        <v>5</v>
      </c>
      <c r="P7" s="74" t="s">
        <v>23</v>
      </c>
      <c r="Q7" s="75" t="s">
        <v>24</v>
      </c>
      <c r="R7" s="75" t="s">
        <v>25</v>
      </c>
      <c r="S7" s="75" t="s">
        <v>26</v>
      </c>
      <c r="T7" s="76" t="s">
        <v>27</v>
      </c>
    </row>
    <row r="8" spans="1:26" x14ac:dyDescent="0.35">
      <c r="A8" s="13">
        <v>0</v>
      </c>
      <c r="B8" s="39">
        <f t="shared" ref="B8:B31" si="0">SUM(C8:F8)</f>
        <v>1</v>
      </c>
      <c r="C8" s="14">
        <v>1</v>
      </c>
      <c r="D8" s="14">
        <v>0</v>
      </c>
      <c r="E8" s="14">
        <v>0</v>
      </c>
      <c r="F8" s="39">
        <v>0</v>
      </c>
      <c r="H8" s="13">
        <v>0</v>
      </c>
      <c r="I8" s="39">
        <f t="shared" ref="I8:I31" si="1">SUM(J8:M8)</f>
        <v>1</v>
      </c>
      <c r="J8" s="14">
        <v>1</v>
      </c>
      <c r="K8" s="14">
        <v>0</v>
      </c>
      <c r="L8" s="14">
        <v>0</v>
      </c>
      <c r="M8" s="39">
        <v>0</v>
      </c>
      <c r="O8" s="13">
        <v>0</v>
      </c>
      <c r="P8" s="39">
        <f t="shared" ref="P8:P31" si="2">SUM(Q8:T8)</f>
        <v>2</v>
      </c>
      <c r="Q8" s="14">
        <f>C8+J8</f>
        <v>2</v>
      </c>
      <c r="R8" s="14">
        <f t="shared" ref="R8:T31" si="3">D8+K8</f>
        <v>0</v>
      </c>
      <c r="S8" s="14">
        <f t="shared" si="3"/>
        <v>0</v>
      </c>
      <c r="T8" s="39">
        <f t="shared" si="3"/>
        <v>0</v>
      </c>
    </row>
    <row r="9" spans="1:26" x14ac:dyDescent="0.35">
      <c r="A9" s="16">
        <v>4.1666666666666699E-2</v>
      </c>
      <c r="B9" s="39">
        <f t="shared" si="0"/>
        <v>0</v>
      </c>
      <c r="C9" s="14">
        <v>0</v>
      </c>
      <c r="D9" s="14">
        <v>0</v>
      </c>
      <c r="E9" s="14">
        <v>0</v>
      </c>
      <c r="F9" s="39">
        <v>0</v>
      </c>
      <c r="H9" s="16">
        <v>4.1666666666666699E-2</v>
      </c>
      <c r="I9" s="39">
        <f t="shared" si="1"/>
        <v>0</v>
      </c>
      <c r="J9" s="14">
        <v>0</v>
      </c>
      <c r="K9" s="14">
        <v>0</v>
      </c>
      <c r="L9" s="14">
        <v>0</v>
      </c>
      <c r="M9" s="39">
        <v>0</v>
      </c>
      <c r="O9" s="16">
        <v>4.1666666666666699E-2</v>
      </c>
      <c r="P9" s="39">
        <f t="shared" si="2"/>
        <v>0</v>
      </c>
      <c r="Q9" s="14">
        <f t="shared" ref="Q9:Q31" si="4">C9+J9</f>
        <v>0</v>
      </c>
      <c r="R9" s="14">
        <f t="shared" si="3"/>
        <v>0</v>
      </c>
      <c r="S9" s="14">
        <f t="shared" si="3"/>
        <v>0</v>
      </c>
      <c r="T9" s="39">
        <f t="shared" si="3"/>
        <v>0</v>
      </c>
    </row>
    <row r="10" spans="1:26" x14ac:dyDescent="0.35">
      <c r="A10" s="16">
        <v>8.3333333333333301E-2</v>
      </c>
      <c r="B10" s="39">
        <f t="shared" si="0"/>
        <v>0</v>
      </c>
      <c r="C10" s="14">
        <v>0</v>
      </c>
      <c r="D10" s="14">
        <v>0</v>
      </c>
      <c r="E10" s="14">
        <v>0</v>
      </c>
      <c r="F10" s="39">
        <v>0</v>
      </c>
      <c r="H10" s="16">
        <v>8.3333333333333301E-2</v>
      </c>
      <c r="I10" s="39">
        <f t="shared" si="1"/>
        <v>0</v>
      </c>
      <c r="J10" s="14">
        <v>0</v>
      </c>
      <c r="K10" s="14">
        <v>0</v>
      </c>
      <c r="L10" s="14">
        <v>0</v>
      </c>
      <c r="M10" s="39">
        <v>0</v>
      </c>
      <c r="O10" s="16">
        <v>8.3333333333333301E-2</v>
      </c>
      <c r="P10" s="39">
        <f t="shared" si="2"/>
        <v>0</v>
      </c>
      <c r="Q10" s="14">
        <f t="shared" si="4"/>
        <v>0</v>
      </c>
      <c r="R10" s="14">
        <f t="shared" si="3"/>
        <v>0</v>
      </c>
      <c r="S10" s="14">
        <f t="shared" si="3"/>
        <v>0</v>
      </c>
      <c r="T10" s="39">
        <f t="shared" si="3"/>
        <v>0</v>
      </c>
    </row>
    <row r="11" spans="1:26" x14ac:dyDescent="0.35">
      <c r="A11" s="16">
        <v>0.125</v>
      </c>
      <c r="B11" s="39">
        <f t="shared" si="0"/>
        <v>0</v>
      </c>
      <c r="C11" s="14">
        <v>0</v>
      </c>
      <c r="D11" s="14">
        <v>0</v>
      </c>
      <c r="E11" s="14">
        <v>0</v>
      </c>
      <c r="F11" s="39">
        <v>0</v>
      </c>
      <c r="H11" s="16">
        <v>0.125</v>
      </c>
      <c r="I11" s="39">
        <f t="shared" si="1"/>
        <v>0</v>
      </c>
      <c r="J11" s="14">
        <v>0</v>
      </c>
      <c r="K11" s="14">
        <v>0</v>
      </c>
      <c r="L11" s="14">
        <v>0</v>
      </c>
      <c r="M11" s="39">
        <v>0</v>
      </c>
      <c r="O11" s="16">
        <v>0.125</v>
      </c>
      <c r="P11" s="39">
        <f t="shared" si="2"/>
        <v>0</v>
      </c>
      <c r="Q11" s="14">
        <f t="shared" si="4"/>
        <v>0</v>
      </c>
      <c r="R11" s="14">
        <f t="shared" si="3"/>
        <v>0</v>
      </c>
      <c r="S11" s="14">
        <f t="shared" si="3"/>
        <v>0</v>
      </c>
      <c r="T11" s="39">
        <f t="shared" si="3"/>
        <v>0</v>
      </c>
    </row>
    <row r="12" spans="1:26" x14ac:dyDescent="0.35">
      <c r="A12" s="16">
        <v>0.16666666666666699</v>
      </c>
      <c r="B12" s="39">
        <f t="shared" si="0"/>
        <v>0</v>
      </c>
      <c r="C12" s="14">
        <v>0</v>
      </c>
      <c r="D12" s="14">
        <v>0</v>
      </c>
      <c r="E12" s="14">
        <v>0</v>
      </c>
      <c r="F12" s="39">
        <v>0</v>
      </c>
      <c r="H12" s="16">
        <v>0.16666666666666699</v>
      </c>
      <c r="I12" s="39">
        <f t="shared" si="1"/>
        <v>0</v>
      </c>
      <c r="J12" s="14">
        <v>0</v>
      </c>
      <c r="K12" s="14">
        <v>0</v>
      </c>
      <c r="L12" s="14">
        <v>0</v>
      </c>
      <c r="M12" s="39">
        <v>0</v>
      </c>
      <c r="O12" s="16">
        <v>0.16666666666666699</v>
      </c>
      <c r="P12" s="39">
        <f t="shared" si="2"/>
        <v>0</v>
      </c>
      <c r="Q12" s="14">
        <f t="shared" si="4"/>
        <v>0</v>
      </c>
      <c r="R12" s="14">
        <f t="shared" si="3"/>
        <v>0</v>
      </c>
      <c r="S12" s="14">
        <f t="shared" si="3"/>
        <v>0</v>
      </c>
      <c r="T12" s="39">
        <f t="shared" si="3"/>
        <v>0</v>
      </c>
    </row>
    <row r="13" spans="1:26" x14ac:dyDescent="0.35">
      <c r="A13" s="16">
        <v>0.20833333333333301</v>
      </c>
      <c r="B13" s="39">
        <f t="shared" si="0"/>
        <v>1</v>
      </c>
      <c r="C13" s="14">
        <v>1</v>
      </c>
      <c r="D13" s="14">
        <v>0</v>
      </c>
      <c r="E13" s="14">
        <v>0</v>
      </c>
      <c r="F13" s="39">
        <v>0</v>
      </c>
      <c r="H13" s="16">
        <v>0.20833333333333301</v>
      </c>
      <c r="I13" s="39">
        <f t="shared" si="1"/>
        <v>0</v>
      </c>
      <c r="J13" s="14">
        <v>0</v>
      </c>
      <c r="K13" s="14">
        <v>0</v>
      </c>
      <c r="L13" s="14">
        <v>0</v>
      </c>
      <c r="M13" s="39">
        <v>0</v>
      </c>
      <c r="O13" s="16">
        <v>0.20833333333333301</v>
      </c>
      <c r="P13" s="39">
        <f t="shared" si="2"/>
        <v>1</v>
      </c>
      <c r="Q13" s="14">
        <f t="shared" si="4"/>
        <v>1</v>
      </c>
      <c r="R13" s="14">
        <f t="shared" si="3"/>
        <v>0</v>
      </c>
      <c r="S13" s="14">
        <f t="shared" si="3"/>
        <v>0</v>
      </c>
      <c r="T13" s="39">
        <f t="shared" si="3"/>
        <v>0</v>
      </c>
    </row>
    <row r="14" spans="1:26" x14ac:dyDescent="0.35">
      <c r="A14" s="16">
        <v>0.25</v>
      </c>
      <c r="B14" s="39">
        <f t="shared" si="0"/>
        <v>3</v>
      </c>
      <c r="C14" s="14">
        <v>0</v>
      </c>
      <c r="D14" s="14">
        <v>3</v>
      </c>
      <c r="E14" s="14">
        <v>0</v>
      </c>
      <c r="F14" s="39">
        <v>0</v>
      </c>
      <c r="H14" s="16">
        <v>0.25</v>
      </c>
      <c r="I14" s="39">
        <f t="shared" si="1"/>
        <v>0</v>
      </c>
      <c r="J14" s="14">
        <v>0</v>
      </c>
      <c r="K14" s="14">
        <v>0</v>
      </c>
      <c r="L14" s="14">
        <v>0</v>
      </c>
      <c r="M14" s="39">
        <v>0</v>
      </c>
      <c r="O14" s="16">
        <v>0.25</v>
      </c>
      <c r="P14" s="39">
        <f t="shared" si="2"/>
        <v>3</v>
      </c>
      <c r="Q14" s="14">
        <f t="shared" si="4"/>
        <v>0</v>
      </c>
      <c r="R14" s="14">
        <f t="shared" si="3"/>
        <v>3</v>
      </c>
      <c r="S14" s="14">
        <f t="shared" si="3"/>
        <v>0</v>
      </c>
      <c r="T14" s="39">
        <f t="shared" si="3"/>
        <v>0</v>
      </c>
    </row>
    <row r="15" spans="1:26" x14ac:dyDescent="0.35">
      <c r="A15" s="16">
        <v>0.29166666666666702</v>
      </c>
      <c r="B15" s="39">
        <f t="shared" si="0"/>
        <v>7</v>
      </c>
      <c r="C15" s="14">
        <v>6</v>
      </c>
      <c r="D15" s="14">
        <v>1</v>
      </c>
      <c r="E15" s="14">
        <v>0</v>
      </c>
      <c r="F15" s="39">
        <v>0</v>
      </c>
      <c r="H15" s="16">
        <v>0.29166666666666702</v>
      </c>
      <c r="I15" s="39">
        <f t="shared" si="1"/>
        <v>6</v>
      </c>
      <c r="J15" s="14">
        <v>6</v>
      </c>
      <c r="K15" s="14">
        <v>0</v>
      </c>
      <c r="L15" s="14">
        <v>0</v>
      </c>
      <c r="M15" s="39">
        <v>0</v>
      </c>
      <c r="O15" s="16">
        <v>0.29166666666666702</v>
      </c>
      <c r="P15" s="39">
        <f t="shared" si="2"/>
        <v>13</v>
      </c>
      <c r="Q15" s="14">
        <f t="shared" si="4"/>
        <v>12</v>
      </c>
      <c r="R15" s="14">
        <f t="shared" si="3"/>
        <v>1</v>
      </c>
      <c r="S15" s="14">
        <f t="shared" si="3"/>
        <v>0</v>
      </c>
      <c r="T15" s="39">
        <f t="shared" si="3"/>
        <v>0</v>
      </c>
    </row>
    <row r="16" spans="1:26" x14ac:dyDescent="0.35">
      <c r="A16" s="16">
        <v>0.33333333333333298</v>
      </c>
      <c r="B16" s="39">
        <f t="shared" si="0"/>
        <v>11</v>
      </c>
      <c r="C16" s="14">
        <v>7</v>
      </c>
      <c r="D16" s="14">
        <v>4</v>
      </c>
      <c r="E16" s="14">
        <v>0</v>
      </c>
      <c r="F16" s="39">
        <v>0</v>
      </c>
      <c r="H16" s="16">
        <v>0.33333333333333298</v>
      </c>
      <c r="I16" s="39">
        <f t="shared" si="1"/>
        <v>6</v>
      </c>
      <c r="J16" s="14">
        <v>5</v>
      </c>
      <c r="K16" s="14">
        <v>1</v>
      </c>
      <c r="L16" s="14">
        <v>0</v>
      </c>
      <c r="M16" s="39">
        <v>0</v>
      </c>
      <c r="O16" s="16">
        <v>0.33333333333333298</v>
      </c>
      <c r="P16" s="39">
        <f t="shared" si="2"/>
        <v>17</v>
      </c>
      <c r="Q16" s="14">
        <f t="shared" si="4"/>
        <v>12</v>
      </c>
      <c r="R16" s="14">
        <f t="shared" si="3"/>
        <v>5</v>
      </c>
      <c r="S16" s="14">
        <f t="shared" si="3"/>
        <v>0</v>
      </c>
      <c r="T16" s="39">
        <f t="shared" si="3"/>
        <v>0</v>
      </c>
    </row>
    <row r="17" spans="1:20" x14ac:dyDescent="0.35">
      <c r="A17" s="16">
        <v>0.375</v>
      </c>
      <c r="B17" s="39">
        <f t="shared" si="0"/>
        <v>43</v>
      </c>
      <c r="C17" s="14">
        <v>32</v>
      </c>
      <c r="D17" s="14">
        <v>11</v>
      </c>
      <c r="E17" s="14">
        <v>0</v>
      </c>
      <c r="F17" s="39">
        <v>0</v>
      </c>
      <c r="H17" s="16">
        <v>0.375</v>
      </c>
      <c r="I17" s="39">
        <f t="shared" si="1"/>
        <v>13</v>
      </c>
      <c r="J17" s="14">
        <v>13</v>
      </c>
      <c r="K17" s="14">
        <v>0</v>
      </c>
      <c r="L17" s="14">
        <v>0</v>
      </c>
      <c r="M17" s="39">
        <v>0</v>
      </c>
      <c r="O17" s="16">
        <v>0.375</v>
      </c>
      <c r="P17" s="39">
        <f t="shared" si="2"/>
        <v>56</v>
      </c>
      <c r="Q17" s="14">
        <f t="shared" si="4"/>
        <v>45</v>
      </c>
      <c r="R17" s="14">
        <f t="shared" si="3"/>
        <v>11</v>
      </c>
      <c r="S17" s="14">
        <f t="shared" si="3"/>
        <v>0</v>
      </c>
      <c r="T17" s="39">
        <f t="shared" si="3"/>
        <v>0</v>
      </c>
    </row>
    <row r="18" spans="1:20" x14ac:dyDescent="0.35">
      <c r="A18" s="16">
        <v>0.41666666666666702</v>
      </c>
      <c r="B18" s="39">
        <f t="shared" si="0"/>
        <v>16</v>
      </c>
      <c r="C18" s="14">
        <v>9</v>
      </c>
      <c r="D18" s="14">
        <v>6</v>
      </c>
      <c r="E18" s="14">
        <v>0</v>
      </c>
      <c r="F18" s="39">
        <v>1</v>
      </c>
      <c r="H18" s="16">
        <v>0.41666666666666702</v>
      </c>
      <c r="I18" s="39">
        <f t="shared" si="1"/>
        <v>13</v>
      </c>
      <c r="J18" s="14">
        <v>10</v>
      </c>
      <c r="K18" s="14">
        <v>3</v>
      </c>
      <c r="L18" s="14">
        <v>0</v>
      </c>
      <c r="M18" s="39">
        <v>0</v>
      </c>
      <c r="O18" s="16">
        <v>0.41666666666666702</v>
      </c>
      <c r="P18" s="39">
        <f t="shared" si="2"/>
        <v>29</v>
      </c>
      <c r="Q18" s="14">
        <f t="shared" si="4"/>
        <v>19</v>
      </c>
      <c r="R18" s="14">
        <f t="shared" si="3"/>
        <v>9</v>
      </c>
      <c r="S18" s="14">
        <f t="shared" si="3"/>
        <v>0</v>
      </c>
      <c r="T18" s="39">
        <f t="shared" si="3"/>
        <v>1</v>
      </c>
    </row>
    <row r="19" spans="1:20" x14ac:dyDescent="0.35">
      <c r="A19" s="16">
        <v>0.45833333333333298</v>
      </c>
      <c r="B19" s="39">
        <f t="shared" si="0"/>
        <v>16</v>
      </c>
      <c r="C19" s="14">
        <v>12</v>
      </c>
      <c r="D19" s="14">
        <v>4</v>
      </c>
      <c r="E19" s="14">
        <v>0</v>
      </c>
      <c r="F19" s="39">
        <v>0</v>
      </c>
      <c r="H19" s="16">
        <v>0.45833333333333298</v>
      </c>
      <c r="I19" s="39">
        <f t="shared" si="1"/>
        <v>12</v>
      </c>
      <c r="J19" s="14">
        <v>10</v>
      </c>
      <c r="K19" s="14">
        <v>2</v>
      </c>
      <c r="L19" s="14">
        <v>0</v>
      </c>
      <c r="M19" s="39">
        <v>0</v>
      </c>
      <c r="O19" s="16">
        <v>0.45833333333333298</v>
      </c>
      <c r="P19" s="39">
        <f t="shared" si="2"/>
        <v>28</v>
      </c>
      <c r="Q19" s="14">
        <f t="shared" si="4"/>
        <v>22</v>
      </c>
      <c r="R19" s="14">
        <f t="shared" si="3"/>
        <v>6</v>
      </c>
      <c r="S19" s="14">
        <f t="shared" si="3"/>
        <v>0</v>
      </c>
      <c r="T19" s="39">
        <f t="shared" si="3"/>
        <v>0</v>
      </c>
    </row>
    <row r="20" spans="1:20" x14ac:dyDescent="0.35">
      <c r="A20" s="16">
        <v>0.5</v>
      </c>
      <c r="B20" s="39">
        <f t="shared" si="0"/>
        <v>17</v>
      </c>
      <c r="C20" s="14">
        <v>11</v>
      </c>
      <c r="D20" s="14">
        <v>6</v>
      </c>
      <c r="E20" s="14">
        <v>0</v>
      </c>
      <c r="F20" s="39">
        <v>0</v>
      </c>
      <c r="H20" s="16">
        <v>0.5</v>
      </c>
      <c r="I20" s="39">
        <f t="shared" si="1"/>
        <v>16</v>
      </c>
      <c r="J20" s="14">
        <v>14</v>
      </c>
      <c r="K20" s="14">
        <v>2</v>
      </c>
      <c r="L20" s="14">
        <v>0</v>
      </c>
      <c r="M20" s="39">
        <v>0</v>
      </c>
      <c r="O20" s="16">
        <v>0.5</v>
      </c>
      <c r="P20" s="39">
        <f t="shared" si="2"/>
        <v>33</v>
      </c>
      <c r="Q20" s="14">
        <f t="shared" si="4"/>
        <v>25</v>
      </c>
      <c r="R20" s="14">
        <f t="shared" si="3"/>
        <v>8</v>
      </c>
      <c r="S20" s="14">
        <f t="shared" si="3"/>
        <v>0</v>
      </c>
      <c r="T20" s="39">
        <f t="shared" si="3"/>
        <v>0</v>
      </c>
    </row>
    <row r="21" spans="1:20" x14ac:dyDescent="0.35">
      <c r="A21" s="16">
        <v>0.54166666666666696</v>
      </c>
      <c r="B21" s="39">
        <f t="shared" si="0"/>
        <v>17</v>
      </c>
      <c r="C21" s="14">
        <v>13</v>
      </c>
      <c r="D21" s="14">
        <v>4</v>
      </c>
      <c r="E21" s="14">
        <v>0</v>
      </c>
      <c r="F21" s="39">
        <v>0</v>
      </c>
      <c r="H21" s="16">
        <v>0.54166666666666696</v>
      </c>
      <c r="I21" s="39">
        <f t="shared" si="1"/>
        <v>16</v>
      </c>
      <c r="J21" s="14">
        <v>15</v>
      </c>
      <c r="K21" s="14">
        <v>1</v>
      </c>
      <c r="L21" s="14">
        <v>0</v>
      </c>
      <c r="M21" s="39">
        <v>0</v>
      </c>
      <c r="O21" s="16">
        <v>0.54166666666666696</v>
      </c>
      <c r="P21" s="39">
        <f t="shared" si="2"/>
        <v>33</v>
      </c>
      <c r="Q21" s="14">
        <f t="shared" si="4"/>
        <v>28</v>
      </c>
      <c r="R21" s="14">
        <f t="shared" si="3"/>
        <v>5</v>
      </c>
      <c r="S21" s="14">
        <f t="shared" si="3"/>
        <v>0</v>
      </c>
      <c r="T21" s="39">
        <f t="shared" si="3"/>
        <v>0</v>
      </c>
    </row>
    <row r="22" spans="1:20" x14ac:dyDescent="0.35">
      <c r="A22" s="16">
        <v>0.58333333333333304</v>
      </c>
      <c r="B22" s="39">
        <f t="shared" si="0"/>
        <v>23</v>
      </c>
      <c r="C22" s="14">
        <v>15</v>
      </c>
      <c r="D22" s="14">
        <v>7</v>
      </c>
      <c r="E22" s="14">
        <v>0</v>
      </c>
      <c r="F22" s="39">
        <v>1</v>
      </c>
      <c r="H22" s="16">
        <v>0.58333333333333304</v>
      </c>
      <c r="I22" s="39">
        <f t="shared" si="1"/>
        <v>11</v>
      </c>
      <c r="J22" s="14">
        <v>11</v>
      </c>
      <c r="K22" s="14">
        <v>0</v>
      </c>
      <c r="L22" s="14">
        <v>0</v>
      </c>
      <c r="M22" s="39">
        <v>0</v>
      </c>
      <c r="O22" s="16">
        <v>0.58333333333333304</v>
      </c>
      <c r="P22" s="39">
        <f t="shared" si="2"/>
        <v>34</v>
      </c>
      <c r="Q22" s="14">
        <f t="shared" si="4"/>
        <v>26</v>
      </c>
      <c r="R22" s="14">
        <f t="shared" si="3"/>
        <v>7</v>
      </c>
      <c r="S22" s="14">
        <f t="shared" si="3"/>
        <v>0</v>
      </c>
      <c r="T22" s="39">
        <f t="shared" si="3"/>
        <v>1</v>
      </c>
    </row>
    <row r="23" spans="1:20" x14ac:dyDescent="0.35">
      <c r="A23" s="16">
        <v>0.625</v>
      </c>
      <c r="B23" s="39">
        <f t="shared" si="0"/>
        <v>13</v>
      </c>
      <c r="C23" s="14">
        <v>9</v>
      </c>
      <c r="D23" s="14">
        <v>4</v>
      </c>
      <c r="E23" s="14">
        <v>0</v>
      </c>
      <c r="F23" s="39">
        <v>0</v>
      </c>
      <c r="H23" s="16">
        <v>0.625</v>
      </c>
      <c r="I23" s="39">
        <f t="shared" si="1"/>
        <v>22</v>
      </c>
      <c r="J23" s="14">
        <v>19</v>
      </c>
      <c r="K23" s="14">
        <v>2</v>
      </c>
      <c r="L23" s="14">
        <v>1</v>
      </c>
      <c r="M23" s="39">
        <v>0</v>
      </c>
      <c r="O23" s="16">
        <v>0.625</v>
      </c>
      <c r="P23" s="39">
        <f t="shared" si="2"/>
        <v>35</v>
      </c>
      <c r="Q23" s="14">
        <f t="shared" si="4"/>
        <v>28</v>
      </c>
      <c r="R23" s="14">
        <f t="shared" si="3"/>
        <v>6</v>
      </c>
      <c r="S23" s="14">
        <f t="shared" si="3"/>
        <v>1</v>
      </c>
      <c r="T23" s="39">
        <f t="shared" si="3"/>
        <v>0</v>
      </c>
    </row>
    <row r="24" spans="1:20" x14ac:dyDescent="0.35">
      <c r="A24" s="16">
        <v>0.66666666666666696</v>
      </c>
      <c r="B24" s="39">
        <f t="shared" si="0"/>
        <v>25</v>
      </c>
      <c r="C24" s="14">
        <v>17</v>
      </c>
      <c r="D24" s="14">
        <v>8</v>
      </c>
      <c r="E24" s="14">
        <v>0</v>
      </c>
      <c r="F24" s="39">
        <v>0</v>
      </c>
      <c r="H24" s="16">
        <v>0.66666666666666696</v>
      </c>
      <c r="I24" s="39">
        <f t="shared" si="1"/>
        <v>33</v>
      </c>
      <c r="J24" s="14">
        <v>31</v>
      </c>
      <c r="K24" s="14">
        <v>2</v>
      </c>
      <c r="L24" s="14">
        <v>0</v>
      </c>
      <c r="M24" s="39">
        <v>0</v>
      </c>
      <c r="O24" s="16">
        <v>0.66666666666666696</v>
      </c>
      <c r="P24" s="39">
        <f t="shared" si="2"/>
        <v>58</v>
      </c>
      <c r="Q24" s="14">
        <f t="shared" si="4"/>
        <v>48</v>
      </c>
      <c r="R24" s="14">
        <f t="shared" si="3"/>
        <v>10</v>
      </c>
      <c r="S24" s="14">
        <f t="shared" si="3"/>
        <v>0</v>
      </c>
      <c r="T24" s="39">
        <f t="shared" si="3"/>
        <v>0</v>
      </c>
    </row>
    <row r="25" spans="1:20" x14ac:dyDescent="0.35">
      <c r="A25" s="16">
        <v>0.70833333333333304</v>
      </c>
      <c r="B25" s="39">
        <f t="shared" si="0"/>
        <v>17</v>
      </c>
      <c r="C25" s="14">
        <v>13</v>
      </c>
      <c r="D25" s="14">
        <v>4</v>
      </c>
      <c r="E25" s="14">
        <v>0</v>
      </c>
      <c r="F25" s="39">
        <v>0</v>
      </c>
      <c r="H25" s="16">
        <v>0.70833333333333304</v>
      </c>
      <c r="I25" s="39">
        <f t="shared" si="1"/>
        <v>27</v>
      </c>
      <c r="J25" s="14">
        <v>27</v>
      </c>
      <c r="K25" s="14">
        <v>0</v>
      </c>
      <c r="L25" s="14">
        <v>0</v>
      </c>
      <c r="M25" s="39">
        <v>0</v>
      </c>
      <c r="O25" s="16">
        <v>0.70833333333333304</v>
      </c>
      <c r="P25" s="39">
        <f t="shared" si="2"/>
        <v>44</v>
      </c>
      <c r="Q25" s="14">
        <f t="shared" si="4"/>
        <v>40</v>
      </c>
      <c r="R25" s="14">
        <f t="shared" si="3"/>
        <v>4</v>
      </c>
      <c r="S25" s="14">
        <f t="shared" si="3"/>
        <v>0</v>
      </c>
      <c r="T25" s="39">
        <f t="shared" si="3"/>
        <v>0</v>
      </c>
    </row>
    <row r="26" spans="1:20" x14ac:dyDescent="0.35">
      <c r="A26" s="16">
        <v>0.75</v>
      </c>
      <c r="B26" s="39">
        <f t="shared" si="0"/>
        <v>27</v>
      </c>
      <c r="C26" s="14">
        <v>23</v>
      </c>
      <c r="D26" s="14">
        <v>4</v>
      </c>
      <c r="E26" s="14">
        <v>0</v>
      </c>
      <c r="F26" s="39">
        <v>0</v>
      </c>
      <c r="H26" s="16">
        <v>0.75</v>
      </c>
      <c r="I26" s="39">
        <f t="shared" si="1"/>
        <v>30</v>
      </c>
      <c r="J26" s="14">
        <v>30</v>
      </c>
      <c r="K26" s="14">
        <v>0</v>
      </c>
      <c r="L26" s="14">
        <v>0</v>
      </c>
      <c r="M26" s="39">
        <v>0</v>
      </c>
      <c r="O26" s="16">
        <v>0.75</v>
      </c>
      <c r="P26" s="39">
        <f t="shared" si="2"/>
        <v>57</v>
      </c>
      <c r="Q26" s="14">
        <f t="shared" si="4"/>
        <v>53</v>
      </c>
      <c r="R26" s="14">
        <f t="shared" si="3"/>
        <v>4</v>
      </c>
      <c r="S26" s="14">
        <f t="shared" si="3"/>
        <v>0</v>
      </c>
      <c r="T26" s="39">
        <f t="shared" si="3"/>
        <v>0</v>
      </c>
    </row>
    <row r="27" spans="1:20" x14ac:dyDescent="0.35">
      <c r="A27" s="16">
        <v>0.79166666666666696</v>
      </c>
      <c r="B27" s="39">
        <f t="shared" si="0"/>
        <v>13</v>
      </c>
      <c r="C27" s="14">
        <v>10</v>
      </c>
      <c r="D27" s="14">
        <v>3</v>
      </c>
      <c r="E27" s="14">
        <v>0</v>
      </c>
      <c r="F27" s="39">
        <v>0</v>
      </c>
      <c r="H27" s="16">
        <v>0.79166666666666696</v>
      </c>
      <c r="I27" s="39">
        <f t="shared" si="1"/>
        <v>19</v>
      </c>
      <c r="J27" s="14">
        <v>18</v>
      </c>
      <c r="K27" s="14">
        <v>1</v>
      </c>
      <c r="L27" s="14">
        <v>0</v>
      </c>
      <c r="M27" s="39">
        <v>0</v>
      </c>
      <c r="O27" s="16">
        <v>0.79166666666666696</v>
      </c>
      <c r="P27" s="39">
        <f t="shared" si="2"/>
        <v>32</v>
      </c>
      <c r="Q27" s="14">
        <f t="shared" si="4"/>
        <v>28</v>
      </c>
      <c r="R27" s="14">
        <f t="shared" si="3"/>
        <v>4</v>
      </c>
      <c r="S27" s="14">
        <f t="shared" si="3"/>
        <v>0</v>
      </c>
      <c r="T27" s="39">
        <f t="shared" si="3"/>
        <v>0</v>
      </c>
    </row>
    <row r="28" spans="1:20" x14ac:dyDescent="0.35">
      <c r="A28" s="16">
        <v>0.83333333333333304</v>
      </c>
      <c r="B28" s="39">
        <f t="shared" si="0"/>
        <v>20</v>
      </c>
      <c r="C28" s="14">
        <v>14</v>
      </c>
      <c r="D28" s="14">
        <v>6</v>
      </c>
      <c r="E28" s="14">
        <v>0</v>
      </c>
      <c r="F28" s="39">
        <v>0</v>
      </c>
      <c r="H28" s="16">
        <v>0.83333333333333304</v>
      </c>
      <c r="I28" s="39">
        <f t="shared" si="1"/>
        <v>22</v>
      </c>
      <c r="J28" s="14">
        <v>22</v>
      </c>
      <c r="K28" s="14">
        <v>0</v>
      </c>
      <c r="L28" s="14">
        <v>0</v>
      </c>
      <c r="M28" s="39">
        <v>0</v>
      </c>
      <c r="O28" s="16">
        <v>0.83333333333333304</v>
      </c>
      <c r="P28" s="39">
        <f t="shared" si="2"/>
        <v>42</v>
      </c>
      <c r="Q28" s="14">
        <f t="shared" si="4"/>
        <v>36</v>
      </c>
      <c r="R28" s="14">
        <f t="shared" si="3"/>
        <v>6</v>
      </c>
      <c r="S28" s="14">
        <f t="shared" si="3"/>
        <v>0</v>
      </c>
      <c r="T28" s="39">
        <f t="shared" si="3"/>
        <v>0</v>
      </c>
    </row>
    <row r="29" spans="1:20" x14ac:dyDescent="0.35">
      <c r="A29" s="16">
        <v>0.875</v>
      </c>
      <c r="B29" s="39">
        <f t="shared" si="0"/>
        <v>16</v>
      </c>
      <c r="C29" s="14">
        <v>13</v>
      </c>
      <c r="D29" s="14">
        <v>3</v>
      </c>
      <c r="E29" s="14">
        <v>0</v>
      </c>
      <c r="F29" s="39">
        <v>0</v>
      </c>
      <c r="H29" s="16">
        <v>0.875</v>
      </c>
      <c r="I29" s="39">
        <f t="shared" si="1"/>
        <v>12</v>
      </c>
      <c r="J29" s="14">
        <v>11</v>
      </c>
      <c r="K29" s="14">
        <v>1</v>
      </c>
      <c r="L29" s="14">
        <v>0</v>
      </c>
      <c r="M29" s="39">
        <v>0</v>
      </c>
      <c r="O29" s="16">
        <v>0.875</v>
      </c>
      <c r="P29" s="39">
        <f t="shared" si="2"/>
        <v>28</v>
      </c>
      <c r="Q29" s="14">
        <f t="shared" si="4"/>
        <v>24</v>
      </c>
      <c r="R29" s="14">
        <f t="shared" si="3"/>
        <v>4</v>
      </c>
      <c r="S29" s="14">
        <f t="shared" si="3"/>
        <v>0</v>
      </c>
      <c r="T29" s="39">
        <f t="shared" si="3"/>
        <v>0</v>
      </c>
    </row>
    <row r="30" spans="1:20" x14ac:dyDescent="0.35">
      <c r="A30" s="16">
        <v>0.91666666666666696</v>
      </c>
      <c r="B30" s="39">
        <f t="shared" si="0"/>
        <v>3</v>
      </c>
      <c r="C30" s="14">
        <v>1</v>
      </c>
      <c r="D30" s="14">
        <v>2</v>
      </c>
      <c r="E30" s="14">
        <v>0</v>
      </c>
      <c r="F30" s="39">
        <v>0</v>
      </c>
      <c r="H30" s="16">
        <v>0.91666666666666696</v>
      </c>
      <c r="I30" s="39">
        <f t="shared" si="1"/>
        <v>8</v>
      </c>
      <c r="J30" s="14">
        <v>8</v>
      </c>
      <c r="K30" s="14">
        <v>0</v>
      </c>
      <c r="L30" s="14">
        <v>0</v>
      </c>
      <c r="M30" s="39">
        <v>0</v>
      </c>
      <c r="O30" s="16">
        <v>0.91666666666666696</v>
      </c>
      <c r="P30" s="39">
        <f t="shared" si="2"/>
        <v>11</v>
      </c>
      <c r="Q30" s="14">
        <f t="shared" si="4"/>
        <v>9</v>
      </c>
      <c r="R30" s="14">
        <f t="shared" si="3"/>
        <v>2</v>
      </c>
      <c r="S30" s="14">
        <f t="shared" si="3"/>
        <v>0</v>
      </c>
      <c r="T30" s="39">
        <f t="shared" si="3"/>
        <v>0</v>
      </c>
    </row>
    <row r="31" spans="1:20" ht="15" thickBot="1" x14ac:dyDescent="0.4">
      <c r="A31" s="18">
        <v>0.95833333333333304</v>
      </c>
      <c r="B31" s="47">
        <f t="shared" si="0"/>
        <v>1</v>
      </c>
      <c r="C31" s="19">
        <v>1</v>
      </c>
      <c r="D31" s="19">
        <v>0</v>
      </c>
      <c r="E31" s="19">
        <v>0</v>
      </c>
      <c r="F31" s="47">
        <v>0</v>
      </c>
      <c r="H31" s="18">
        <v>0.95833333333333304</v>
      </c>
      <c r="I31" s="47">
        <f t="shared" si="1"/>
        <v>3</v>
      </c>
      <c r="J31" s="19">
        <v>3</v>
      </c>
      <c r="K31" s="19">
        <v>0</v>
      </c>
      <c r="L31" s="19">
        <v>0</v>
      </c>
      <c r="M31" s="47">
        <v>0</v>
      </c>
      <c r="O31" s="18">
        <v>0.95833333333333304</v>
      </c>
      <c r="P31" s="47">
        <f t="shared" si="2"/>
        <v>4</v>
      </c>
      <c r="Q31" s="19">
        <f t="shared" si="4"/>
        <v>4</v>
      </c>
      <c r="R31" s="19">
        <f t="shared" si="3"/>
        <v>0</v>
      </c>
      <c r="S31" s="19">
        <f t="shared" si="3"/>
        <v>0</v>
      </c>
      <c r="T31" s="47">
        <f t="shared" si="3"/>
        <v>0</v>
      </c>
    </row>
    <row r="32" spans="1:20" x14ac:dyDescent="0.35">
      <c r="A32" s="21"/>
      <c r="B32" s="39"/>
      <c r="C32" s="14"/>
      <c r="D32" s="14"/>
      <c r="E32" s="14"/>
      <c r="F32" s="39"/>
      <c r="H32" s="21"/>
      <c r="I32" s="39"/>
      <c r="J32" s="14"/>
      <c r="K32" s="14"/>
      <c r="L32" s="14"/>
      <c r="M32" s="39"/>
      <c r="O32" s="21"/>
      <c r="P32" s="39"/>
      <c r="Q32" s="14"/>
      <c r="R32" s="14"/>
      <c r="S32" s="14"/>
      <c r="T32" s="39"/>
    </row>
    <row r="33" spans="1:20" x14ac:dyDescent="0.35">
      <c r="A33" s="21" t="s">
        <v>15</v>
      </c>
      <c r="B33" s="39"/>
      <c r="C33" s="14"/>
      <c r="D33" s="14"/>
      <c r="E33" s="14"/>
      <c r="F33" s="39"/>
      <c r="H33" s="21" t="s">
        <v>15</v>
      </c>
      <c r="I33" s="39"/>
      <c r="J33" s="14"/>
      <c r="K33" s="14"/>
      <c r="L33" s="14"/>
      <c r="M33" s="39"/>
      <c r="O33" s="21" t="s">
        <v>15</v>
      </c>
      <c r="P33" s="39"/>
      <c r="Q33" s="14"/>
      <c r="R33" s="14"/>
      <c r="S33" s="14"/>
      <c r="T33" s="39"/>
    </row>
    <row r="34" spans="1:20" x14ac:dyDescent="0.35">
      <c r="A34" s="21" t="s">
        <v>16</v>
      </c>
      <c r="B34" s="39">
        <f t="shared" ref="B34:F34" si="5">SUM(B15:B26)</f>
        <v>232</v>
      </c>
      <c r="C34" s="14">
        <f t="shared" si="5"/>
        <v>167</v>
      </c>
      <c r="D34" s="14">
        <f t="shared" si="5"/>
        <v>63</v>
      </c>
      <c r="E34" s="14">
        <f t="shared" si="5"/>
        <v>0</v>
      </c>
      <c r="F34" s="39">
        <f t="shared" si="5"/>
        <v>2</v>
      </c>
      <c r="H34" s="21" t="s">
        <v>16</v>
      </c>
      <c r="I34" s="39">
        <f t="shared" ref="I34:M34" si="6">SUM(I15:I26)</f>
        <v>205</v>
      </c>
      <c r="J34" s="14">
        <f t="shared" si="6"/>
        <v>191</v>
      </c>
      <c r="K34" s="14">
        <f t="shared" si="6"/>
        <v>13</v>
      </c>
      <c r="L34" s="14">
        <f t="shared" si="6"/>
        <v>1</v>
      </c>
      <c r="M34" s="39">
        <f t="shared" si="6"/>
        <v>0</v>
      </c>
      <c r="O34" s="21" t="s">
        <v>16</v>
      </c>
      <c r="P34" s="39">
        <f t="shared" ref="P34:T34" si="7">SUM(P15:P26)</f>
        <v>437</v>
      </c>
      <c r="Q34" s="14">
        <f t="shared" si="7"/>
        <v>358</v>
      </c>
      <c r="R34" s="14">
        <f t="shared" si="7"/>
        <v>76</v>
      </c>
      <c r="S34" s="14">
        <f t="shared" si="7"/>
        <v>1</v>
      </c>
      <c r="T34" s="39">
        <f t="shared" si="7"/>
        <v>2</v>
      </c>
    </row>
    <row r="35" spans="1:20" x14ac:dyDescent="0.35">
      <c r="A35" s="21" t="s">
        <v>17</v>
      </c>
      <c r="B35" s="39">
        <f t="shared" ref="B35:F35" si="8">SUM(B14:B29)</f>
        <v>284</v>
      </c>
      <c r="C35" s="14">
        <f t="shared" si="8"/>
        <v>204</v>
      </c>
      <c r="D35" s="14">
        <f t="shared" si="8"/>
        <v>78</v>
      </c>
      <c r="E35" s="14">
        <f t="shared" si="8"/>
        <v>0</v>
      </c>
      <c r="F35" s="39">
        <f t="shared" si="8"/>
        <v>2</v>
      </c>
      <c r="H35" s="21" t="s">
        <v>17</v>
      </c>
      <c r="I35" s="39">
        <f t="shared" ref="I35:M35" si="9">SUM(I14:I29)</f>
        <v>258</v>
      </c>
      <c r="J35" s="14">
        <f t="shared" si="9"/>
        <v>242</v>
      </c>
      <c r="K35" s="14">
        <f t="shared" si="9"/>
        <v>15</v>
      </c>
      <c r="L35" s="14">
        <f t="shared" si="9"/>
        <v>1</v>
      </c>
      <c r="M35" s="39">
        <f t="shared" si="9"/>
        <v>0</v>
      </c>
      <c r="O35" s="21" t="s">
        <v>17</v>
      </c>
      <c r="P35" s="39">
        <f t="shared" ref="P35:T35" si="10">SUM(P14:P29)</f>
        <v>542</v>
      </c>
      <c r="Q35" s="14">
        <f t="shared" si="10"/>
        <v>446</v>
      </c>
      <c r="R35" s="14">
        <f t="shared" si="10"/>
        <v>93</v>
      </c>
      <c r="S35" s="14">
        <f t="shared" si="10"/>
        <v>1</v>
      </c>
      <c r="T35" s="39">
        <f t="shared" si="10"/>
        <v>2</v>
      </c>
    </row>
    <row r="36" spans="1:20" x14ac:dyDescent="0.35">
      <c r="A36" s="21" t="s">
        <v>18</v>
      </c>
      <c r="B36" s="39">
        <f t="shared" ref="B36:F36" si="11">SUM(B14:B31)</f>
        <v>288</v>
      </c>
      <c r="C36" s="14">
        <f t="shared" si="11"/>
        <v>206</v>
      </c>
      <c r="D36" s="14">
        <f t="shared" si="11"/>
        <v>80</v>
      </c>
      <c r="E36" s="14">
        <f t="shared" si="11"/>
        <v>0</v>
      </c>
      <c r="F36" s="39">
        <f t="shared" si="11"/>
        <v>2</v>
      </c>
      <c r="H36" s="21" t="s">
        <v>18</v>
      </c>
      <c r="I36" s="39">
        <f t="shared" ref="I36:M36" si="12">SUM(I14:I31)</f>
        <v>269</v>
      </c>
      <c r="J36" s="14">
        <f t="shared" si="12"/>
        <v>253</v>
      </c>
      <c r="K36" s="14">
        <f t="shared" si="12"/>
        <v>15</v>
      </c>
      <c r="L36" s="14">
        <f t="shared" si="12"/>
        <v>1</v>
      </c>
      <c r="M36" s="39">
        <f t="shared" si="12"/>
        <v>0</v>
      </c>
      <c r="O36" s="21" t="s">
        <v>18</v>
      </c>
      <c r="P36" s="39">
        <f t="shared" ref="P36:T36" si="13">SUM(P14:P31)</f>
        <v>557</v>
      </c>
      <c r="Q36" s="14">
        <f t="shared" si="13"/>
        <v>459</v>
      </c>
      <c r="R36" s="14">
        <f t="shared" si="13"/>
        <v>95</v>
      </c>
      <c r="S36" s="14">
        <f t="shared" si="13"/>
        <v>1</v>
      </c>
      <c r="T36" s="39">
        <f t="shared" si="13"/>
        <v>2</v>
      </c>
    </row>
    <row r="37" spans="1:20" x14ac:dyDescent="0.35">
      <c r="A37" s="21" t="s">
        <v>19</v>
      </c>
      <c r="B37" s="39">
        <f t="shared" ref="B37:F37" si="14">SUM(B8:B31)</f>
        <v>290</v>
      </c>
      <c r="C37" s="14">
        <f t="shared" si="14"/>
        <v>208</v>
      </c>
      <c r="D37" s="14">
        <f t="shared" si="14"/>
        <v>80</v>
      </c>
      <c r="E37" s="14">
        <f t="shared" si="14"/>
        <v>0</v>
      </c>
      <c r="F37" s="39">
        <f t="shared" si="14"/>
        <v>2</v>
      </c>
      <c r="H37" s="21" t="s">
        <v>19</v>
      </c>
      <c r="I37" s="39">
        <f t="shared" ref="I37:M37" si="15">SUM(I8:I31)</f>
        <v>270</v>
      </c>
      <c r="J37" s="14">
        <f t="shared" si="15"/>
        <v>254</v>
      </c>
      <c r="K37" s="14">
        <f t="shared" si="15"/>
        <v>15</v>
      </c>
      <c r="L37" s="14">
        <f t="shared" si="15"/>
        <v>1</v>
      </c>
      <c r="M37" s="39">
        <f t="shared" si="15"/>
        <v>0</v>
      </c>
      <c r="O37" s="21" t="s">
        <v>19</v>
      </c>
      <c r="P37" s="39">
        <f t="shared" ref="P37:T37" si="16">SUM(P8:P31)</f>
        <v>560</v>
      </c>
      <c r="Q37" s="14">
        <f t="shared" si="16"/>
        <v>462</v>
      </c>
      <c r="R37" s="14">
        <f t="shared" si="16"/>
        <v>95</v>
      </c>
      <c r="S37" s="14">
        <f t="shared" si="16"/>
        <v>1</v>
      </c>
      <c r="T37" s="39">
        <f t="shared" si="16"/>
        <v>2</v>
      </c>
    </row>
    <row r="38" spans="1:20" ht="15" thickBot="1" x14ac:dyDescent="0.4">
      <c r="A38" s="22"/>
      <c r="B38" s="47"/>
      <c r="C38" s="19"/>
      <c r="D38" s="19"/>
      <c r="E38" s="19"/>
      <c r="F38" s="47"/>
      <c r="H38" s="22"/>
      <c r="I38" s="47"/>
      <c r="J38" s="19"/>
      <c r="K38" s="19"/>
      <c r="L38" s="19"/>
      <c r="M38" s="47"/>
      <c r="O38" s="22"/>
      <c r="P38" s="47"/>
      <c r="Q38" s="19"/>
      <c r="R38" s="19"/>
      <c r="S38" s="19"/>
      <c r="T38" s="47"/>
    </row>
    <row r="39" spans="1:20" x14ac:dyDescent="0.35">
      <c r="A39" s="21" t="s">
        <v>20</v>
      </c>
      <c r="B39" s="77">
        <f>INDEX(($A8:$F19),MATCH(B40,B8:B19,0),1)</f>
        <v>0.375</v>
      </c>
      <c r="C39" s="23">
        <f t="shared" ref="C39:F39" si="17">INDEX(($A8:$F19),MATCH(C40,C8:C19,0),1)</f>
        <v>0.375</v>
      </c>
      <c r="D39" s="23">
        <f t="shared" si="17"/>
        <v>0.375</v>
      </c>
      <c r="E39" s="23">
        <f t="shared" si="17"/>
        <v>0</v>
      </c>
      <c r="F39" s="77">
        <f t="shared" si="17"/>
        <v>0.41666666666666702</v>
      </c>
      <c r="H39" s="21" t="s">
        <v>20</v>
      </c>
      <c r="I39" s="77">
        <f>INDEX(($H8:$M19),MATCH(I40,I8:I19,0),1)</f>
        <v>0.375</v>
      </c>
      <c r="J39" s="23">
        <f t="shared" ref="J39:M39" si="18">INDEX(($H8:$M19),MATCH(J40,J8:J19,0),1)</f>
        <v>0.375</v>
      </c>
      <c r="K39" s="23">
        <f t="shared" si="18"/>
        <v>0.41666666666666702</v>
      </c>
      <c r="L39" s="23">
        <f t="shared" si="18"/>
        <v>0</v>
      </c>
      <c r="M39" s="77">
        <f t="shared" si="18"/>
        <v>0</v>
      </c>
      <c r="O39" s="21" t="s">
        <v>20</v>
      </c>
      <c r="P39" s="77">
        <f>INDEX(($O8:$T19),MATCH(P40,P8:P19,0),1)</f>
        <v>0.375</v>
      </c>
      <c r="Q39" s="23">
        <f t="shared" ref="Q39:T39" si="19">INDEX(($O8:$T19),MATCH(Q40,Q8:Q19,0),1)</f>
        <v>0.375</v>
      </c>
      <c r="R39" s="23">
        <f t="shared" si="19"/>
        <v>0.375</v>
      </c>
      <c r="S39" s="23">
        <f t="shared" si="19"/>
        <v>0</v>
      </c>
      <c r="T39" s="77">
        <f t="shared" si="19"/>
        <v>0.41666666666666702</v>
      </c>
    </row>
    <row r="40" spans="1:20" s="28" customFormat="1" x14ac:dyDescent="0.35">
      <c r="A40" s="25"/>
      <c r="B40" s="78">
        <f t="shared" ref="B40:F40" si="20">MAX(B8:B19)</f>
        <v>43</v>
      </c>
      <c r="C40" s="26">
        <f t="shared" si="20"/>
        <v>32</v>
      </c>
      <c r="D40" s="26">
        <f t="shared" si="20"/>
        <v>11</v>
      </c>
      <c r="E40" s="26">
        <f t="shared" si="20"/>
        <v>0</v>
      </c>
      <c r="F40" s="78">
        <f t="shared" si="20"/>
        <v>1</v>
      </c>
      <c r="H40" s="25"/>
      <c r="I40" s="78">
        <f t="shared" ref="I40:M40" si="21">MAX(I8:I19)</f>
        <v>13</v>
      </c>
      <c r="J40" s="26">
        <f t="shared" si="21"/>
        <v>13</v>
      </c>
      <c r="K40" s="26">
        <f t="shared" si="21"/>
        <v>3</v>
      </c>
      <c r="L40" s="26">
        <f t="shared" si="21"/>
        <v>0</v>
      </c>
      <c r="M40" s="78">
        <f t="shared" si="21"/>
        <v>0</v>
      </c>
      <c r="O40" s="25"/>
      <c r="P40" s="78">
        <f t="shared" ref="P40:T40" si="22">MAX(P8:P19)</f>
        <v>56</v>
      </c>
      <c r="Q40" s="26">
        <f t="shared" si="22"/>
        <v>45</v>
      </c>
      <c r="R40" s="26">
        <f t="shared" si="22"/>
        <v>11</v>
      </c>
      <c r="S40" s="26">
        <f t="shared" si="22"/>
        <v>0</v>
      </c>
      <c r="T40" s="78">
        <f t="shared" si="22"/>
        <v>1</v>
      </c>
    </row>
    <row r="41" spans="1:20" x14ac:dyDescent="0.35">
      <c r="A41" s="21"/>
      <c r="B41" s="39"/>
      <c r="C41" s="14"/>
      <c r="D41" s="14"/>
      <c r="E41" s="14"/>
      <c r="F41" s="39"/>
      <c r="H41" s="21"/>
      <c r="I41" s="39"/>
      <c r="J41" s="14"/>
      <c r="K41" s="14"/>
      <c r="L41" s="14"/>
      <c r="M41" s="39"/>
      <c r="O41" s="21"/>
      <c r="P41" s="39"/>
      <c r="Q41" s="14"/>
      <c r="R41" s="14"/>
      <c r="S41" s="14"/>
      <c r="T41" s="39"/>
    </row>
    <row r="42" spans="1:20" x14ac:dyDescent="0.35">
      <c r="A42" s="21" t="s">
        <v>21</v>
      </c>
      <c r="B42" s="77">
        <f>INDEX(($A20:$F31),MATCH(B43,B20:B31,0),1)</f>
        <v>0.75</v>
      </c>
      <c r="C42" s="23">
        <f t="shared" ref="C42:F42" si="23">INDEX(($A20:$F31),MATCH(C43,C20:C31,0),1)</f>
        <v>0.75</v>
      </c>
      <c r="D42" s="23">
        <f t="shared" si="23"/>
        <v>0.66666666666666696</v>
      </c>
      <c r="E42" s="23">
        <f t="shared" si="23"/>
        <v>0.5</v>
      </c>
      <c r="F42" s="77">
        <f t="shared" si="23"/>
        <v>0.58333333333333304</v>
      </c>
      <c r="H42" s="21" t="s">
        <v>21</v>
      </c>
      <c r="I42" s="77">
        <f>INDEX(($H20:$M31),MATCH(I43,I20:I31,0),1)</f>
        <v>0.66666666666666696</v>
      </c>
      <c r="J42" s="23">
        <f t="shared" ref="J42:M42" si="24">INDEX(($H20:$M31),MATCH(J43,J20:J31,0),1)</f>
        <v>0.66666666666666696</v>
      </c>
      <c r="K42" s="23">
        <f t="shared" si="24"/>
        <v>0.5</v>
      </c>
      <c r="L42" s="23">
        <f t="shared" si="24"/>
        <v>0.625</v>
      </c>
      <c r="M42" s="77">
        <f t="shared" si="24"/>
        <v>0.5</v>
      </c>
      <c r="O42" s="21" t="s">
        <v>21</v>
      </c>
      <c r="P42" s="77">
        <f>INDEX(($O20:$T31),MATCH(P43,P20:P31,0),1)</f>
        <v>0.66666666666666696</v>
      </c>
      <c r="Q42" s="23">
        <f t="shared" ref="Q42:T42" si="25">INDEX(($O20:$T31),MATCH(Q43,Q20:Q31,0),1)</f>
        <v>0.75</v>
      </c>
      <c r="R42" s="23">
        <f t="shared" si="25"/>
        <v>0.66666666666666696</v>
      </c>
      <c r="S42" s="23">
        <f t="shared" si="25"/>
        <v>0.625</v>
      </c>
      <c r="T42" s="77">
        <f t="shared" si="25"/>
        <v>0.58333333333333304</v>
      </c>
    </row>
    <row r="43" spans="1:20" s="28" customFormat="1" ht="15" thickBot="1" x14ac:dyDescent="0.4">
      <c r="A43" s="30"/>
      <c r="B43" s="79">
        <f t="shared" ref="B43:F43" si="26">MAX(B20:B31)</f>
        <v>27</v>
      </c>
      <c r="C43" s="31">
        <f t="shared" si="26"/>
        <v>23</v>
      </c>
      <c r="D43" s="31">
        <f t="shared" si="26"/>
        <v>8</v>
      </c>
      <c r="E43" s="31">
        <f t="shared" si="26"/>
        <v>0</v>
      </c>
      <c r="F43" s="79">
        <f t="shared" si="26"/>
        <v>1</v>
      </c>
      <c r="H43" s="30"/>
      <c r="I43" s="79">
        <f t="shared" ref="I43:M43" si="27">MAX(I20:I31)</f>
        <v>33</v>
      </c>
      <c r="J43" s="31">
        <f t="shared" si="27"/>
        <v>31</v>
      </c>
      <c r="K43" s="31">
        <f t="shared" si="27"/>
        <v>2</v>
      </c>
      <c r="L43" s="31">
        <f t="shared" si="27"/>
        <v>1</v>
      </c>
      <c r="M43" s="79">
        <f t="shared" si="27"/>
        <v>0</v>
      </c>
      <c r="O43" s="30"/>
      <c r="P43" s="79">
        <f t="shared" ref="P43:T43" si="28">MAX(P20:P31)</f>
        <v>58</v>
      </c>
      <c r="Q43" s="31">
        <f t="shared" si="28"/>
        <v>53</v>
      </c>
      <c r="R43" s="31">
        <f t="shared" si="28"/>
        <v>10</v>
      </c>
      <c r="S43" s="31">
        <f t="shared" si="28"/>
        <v>1</v>
      </c>
      <c r="T43" s="79">
        <f t="shared" si="28"/>
        <v>1</v>
      </c>
    </row>
    <row r="44" spans="1:20" x14ac:dyDescent="0.35">
      <c r="A44" s="4" t="s">
        <v>22</v>
      </c>
      <c r="H44" s="4" t="s">
        <v>22</v>
      </c>
      <c r="O44" s="4" t="s">
        <v>22</v>
      </c>
    </row>
  </sheetData>
  <pageMargins left="0.7" right="0.7" top="0.75" bottom="0.75" header="0.3" footer="0.3"/>
  <pageSetup paperSize="9" scale="4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010B-EB33-4BE8-9514-8469F97CC43F}">
  <sheetPr codeName="Sheet6"/>
  <dimension ref="A1:Z44"/>
  <sheetViews>
    <sheetView zoomScaleNormal="100" workbookViewId="0"/>
  </sheetViews>
  <sheetFormatPr defaultRowHeight="14.5" x14ac:dyDescent="0.35"/>
  <cols>
    <col min="1" max="1" width="11.7265625" customWidth="1"/>
    <col min="6" max="6" width="10.7265625" bestFit="1" customWidth="1"/>
    <col min="8" max="8" width="11.7265625" customWidth="1"/>
    <col min="15" max="15" width="11.726562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x14ac:dyDescent="0.35">
      <c r="A4" s="6" t="s">
        <v>1</v>
      </c>
      <c r="B4" s="4" t="str">
        <f>'Flow Summary'!B4</f>
        <v>Southbound</v>
      </c>
      <c r="H4" s="6" t="s">
        <v>1</v>
      </c>
      <c r="I4" s="4" t="str">
        <f>'Flow Summary'!M4</f>
        <v>Northbound</v>
      </c>
      <c r="O4" s="6" t="s">
        <v>1</v>
      </c>
      <c r="P4" s="4" t="s">
        <v>4</v>
      </c>
      <c r="T4" s="4"/>
    </row>
    <row r="6" spans="1:26" ht="15" thickBot="1" x14ac:dyDescent="0.4">
      <c r="F6" s="73">
        <f>'(10-12) Speed Summary'!A9</f>
        <v>45603</v>
      </c>
      <c r="M6" s="73"/>
      <c r="T6" s="73"/>
    </row>
    <row r="7" spans="1:26" ht="35.15" customHeight="1" thickBot="1" x14ac:dyDescent="0.4">
      <c r="A7" s="10" t="s">
        <v>5</v>
      </c>
      <c r="B7" s="74" t="s">
        <v>23</v>
      </c>
      <c r="C7" s="75" t="s">
        <v>24</v>
      </c>
      <c r="D7" s="75" t="s">
        <v>25</v>
      </c>
      <c r="E7" s="75" t="s">
        <v>26</v>
      </c>
      <c r="F7" s="76" t="s">
        <v>27</v>
      </c>
      <c r="H7" s="10" t="s">
        <v>5</v>
      </c>
      <c r="I7" s="74" t="s">
        <v>23</v>
      </c>
      <c r="J7" s="75" t="s">
        <v>24</v>
      </c>
      <c r="K7" s="75" t="s">
        <v>25</v>
      </c>
      <c r="L7" s="75" t="s">
        <v>26</v>
      </c>
      <c r="M7" s="76" t="s">
        <v>27</v>
      </c>
      <c r="O7" s="10" t="s">
        <v>5</v>
      </c>
      <c r="P7" s="74" t="s">
        <v>23</v>
      </c>
      <c r="Q7" s="75" t="s">
        <v>24</v>
      </c>
      <c r="R7" s="75" t="s">
        <v>25</v>
      </c>
      <c r="S7" s="75" t="s">
        <v>26</v>
      </c>
      <c r="T7" s="76" t="s">
        <v>27</v>
      </c>
    </row>
    <row r="8" spans="1:26" x14ac:dyDescent="0.35">
      <c r="A8" s="13">
        <v>0</v>
      </c>
      <c r="B8" s="39">
        <f t="shared" ref="B8:B31" si="0">SUM(C8:F8)</f>
        <v>0</v>
      </c>
      <c r="C8" s="14">
        <v>0</v>
      </c>
      <c r="D8" s="14">
        <v>0</v>
      </c>
      <c r="E8" s="14">
        <v>0</v>
      </c>
      <c r="F8" s="39">
        <v>0</v>
      </c>
      <c r="H8" s="13">
        <v>0</v>
      </c>
      <c r="I8" s="39">
        <f t="shared" ref="I8:I31" si="1">SUM(J8:M8)</f>
        <v>2</v>
      </c>
      <c r="J8" s="14">
        <v>2</v>
      </c>
      <c r="K8" s="14">
        <v>0</v>
      </c>
      <c r="L8" s="14">
        <v>0</v>
      </c>
      <c r="M8" s="39">
        <v>0</v>
      </c>
      <c r="O8" s="13">
        <v>0</v>
      </c>
      <c r="P8" s="39">
        <f t="shared" ref="P8:P31" si="2">SUM(Q8:T8)</f>
        <v>2</v>
      </c>
      <c r="Q8" s="14">
        <f>C8+J8</f>
        <v>2</v>
      </c>
      <c r="R8" s="14">
        <f t="shared" ref="R8:T31" si="3">D8+K8</f>
        <v>0</v>
      </c>
      <c r="S8" s="14">
        <f t="shared" si="3"/>
        <v>0</v>
      </c>
      <c r="T8" s="39">
        <f t="shared" si="3"/>
        <v>0</v>
      </c>
    </row>
    <row r="9" spans="1:26" x14ac:dyDescent="0.35">
      <c r="A9" s="16">
        <v>4.1666666666666699E-2</v>
      </c>
      <c r="B9" s="39">
        <f t="shared" si="0"/>
        <v>0</v>
      </c>
      <c r="C9" s="14">
        <v>0</v>
      </c>
      <c r="D9" s="14">
        <v>0</v>
      </c>
      <c r="E9" s="14">
        <v>0</v>
      </c>
      <c r="F9" s="39">
        <v>0</v>
      </c>
      <c r="H9" s="16">
        <v>4.1666666666666699E-2</v>
      </c>
      <c r="I9" s="39">
        <f t="shared" si="1"/>
        <v>0</v>
      </c>
      <c r="J9" s="14">
        <v>0</v>
      </c>
      <c r="K9" s="14">
        <v>0</v>
      </c>
      <c r="L9" s="14">
        <v>0</v>
      </c>
      <c r="M9" s="39">
        <v>0</v>
      </c>
      <c r="O9" s="16">
        <v>4.1666666666666699E-2</v>
      </c>
      <c r="P9" s="39">
        <f t="shared" si="2"/>
        <v>0</v>
      </c>
      <c r="Q9" s="14">
        <f t="shared" ref="Q9:Q31" si="4">C9+J9</f>
        <v>0</v>
      </c>
      <c r="R9" s="14">
        <f t="shared" si="3"/>
        <v>0</v>
      </c>
      <c r="S9" s="14">
        <f t="shared" si="3"/>
        <v>0</v>
      </c>
      <c r="T9" s="39">
        <f t="shared" si="3"/>
        <v>0</v>
      </c>
    </row>
    <row r="10" spans="1:26" x14ac:dyDescent="0.35">
      <c r="A10" s="16">
        <v>8.3333333333333301E-2</v>
      </c>
      <c r="B10" s="39">
        <f t="shared" si="0"/>
        <v>0</v>
      </c>
      <c r="C10" s="14">
        <v>0</v>
      </c>
      <c r="D10" s="14">
        <v>0</v>
      </c>
      <c r="E10" s="14">
        <v>0</v>
      </c>
      <c r="F10" s="39">
        <v>0</v>
      </c>
      <c r="H10" s="16">
        <v>8.3333333333333301E-2</v>
      </c>
      <c r="I10" s="39">
        <f t="shared" si="1"/>
        <v>0</v>
      </c>
      <c r="J10" s="14">
        <v>0</v>
      </c>
      <c r="K10" s="14">
        <v>0</v>
      </c>
      <c r="L10" s="14">
        <v>0</v>
      </c>
      <c r="M10" s="39">
        <v>0</v>
      </c>
      <c r="O10" s="16">
        <v>8.3333333333333301E-2</v>
      </c>
      <c r="P10" s="39">
        <f t="shared" si="2"/>
        <v>0</v>
      </c>
      <c r="Q10" s="14">
        <f t="shared" si="4"/>
        <v>0</v>
      </c>
      <c r="R10" s="14">
        <f t="shared" si="3"/>
        <v>0</v>
      </c>
      <c r="S10" s="14">
        <f t="shared" si="3"/>
        <v>0</v>
      </c>
      <c r="T10" s="39">
        <f t="shared" si="3"/>
        <v>0</v>
      </c>
    </row>
    <row r="11" spans="1:26" x14ac:dyDescent="0.35">
      <c r="A11" s="16">
        <v>0.125</v>
      </c>
      <c r="B11" s="39">
        <f t="shared" si="0"/>
        <v>0</v>
      </c>
      <c r="C11" s="14">
        <v>0</v>
      </c>
      <c r="D11" s="14">
        <v>0</v>
      </c>
      <c r="E11" s="14">
        <v>0</v>
      </c>
      <c r="F11" s="39">
        <v>0</v>
      </c>
      <c r="H11" s="16">
        <v>0.125</v>
      </c>
      <c r="I11" s="39">
        <f t="shared" si="1"/>
        <v>0</v>
      </c>
      <c r="J11" s="14">
        <v>0</v>
      </c>
      <c r="K11" s="14">
        <v>0</v>
      </c>
      <c r="L11" s="14">
        <v>0</v>
      </c>
      <c r="M11" s="39">
        <v>0</v>
      </c>
      <c r="O11" s="16">
        <v>0.125</v>
      </c>
      <c r="P11" s="39">
        <f t="shared" si="2"/>
        <v>0</v>
      </c>
      <c r="Q11" s="14">
        <f t="shared" si="4"/>
        <v>0</v>
      </c>
      <c r="R11" s="14">
        <f t="shared" si="3"/>
        <v>0</v>
      </c>
      <c r="S11" s="14">
        <f t="shared" si="3"/>
        <v>0</v>
      </c>
      <c r="T11" s="39">
        <f t="shared" si="3"/>
        <v>0</v>
      </c>
    </row>
    <row r="12" spans="1:26" x14ac:dyDescent="0.35">
      <c r="A12" s="16">
        <v>0.16666666666666699</v>
      </c>
      <c r="B12" s="39">
        <f t="shared" si="0"/>
        <v>0</v>
      </c>
      <c r="C12" s="14">
        <v>0</v>
      </c>
      <c r="D12" s="14">
        <v>0</v>
      </c>
      <c r="E12" s="14">
        <v>0</v>
      </c>
      <c r="F12" s="39">
        <v>0</v>
      </c>
      <c r="H12" s="16">
        <v>0.16666666666666699</v>
      </c>
      <c r="I12" s="39">
        <f t="shared" si="1"/>
        <v>0</v>
      </c>
      <c r="J12" s="14">
        <v>0</v>
      </c>
      <c r="K12" s="14">
        <v>0</v>
      </c>
      <c r="L12" s="14">
        <v>0</v>
      </c>
      <c r="M12" s="39">
        <v>0</v>
      </c>
      <c r="O12" s="16">
        <v>0.16666666666666699</v>
      </c>
      <c r="P12" s="39">
        <f t="shared" si="2"/>
        <v>0</v>
      </c>
      <c r="Q12" s="14">
        <f t="shared" si="4"/>
        <v>0</v>
      </c>
      <c r="R12" s="14">
        <f t="shared" si="3"/>
        <v>0</v>
      </c>
      <c r="S12" s="14">
        <f t="shared" si="3"/>
        <v>0</v>
      </c>
      <c r="T12" s="39">
        <f t="shared" si="3"/>
        <v>0</v>
      </c>
    </row>
    <row r="13" spans="1:26" x14ac:dyDescent="0.35">
      <c r="A13" s="16">
        <v>0.20833333333333301</v>
      </c>
      <c r="B13" s="39">
        <f t="shared" si="0"/>
        <v>2</v>
      </c>
      <c r="C13" s="14">
        <v>2</v>
      </c>
      <c r="D13" s="14">
        <v>0</v>
      </c>
      <c r="E13" s="14">
        <v>0</v>
      </c>
      <c r="F13" s="39">
        <v>0</v>
      </c>
      <c r="H13" s="16">
        <v>0.20833333333333301</v>
      </c>
      <c r="I13" s="39">
        <f t="shared" si="1"/>
        <v>0</v>
      </c>
      <c r="J13" s="14">
        <v>0</v>
      </c>
      <c r="K13" s="14">
        <v>0</v>
      </c>
      <c r="L13" s="14">
        <v>0</v>
      </c>
      <c r="M13" s="39">
        <v>0</v>
      </c>
      <c r="O13" s="16">
        <v>0.20833333333333301</v>
      </c>
      <c r="P13" s="39">
        <f t="shared" si="2"/>
        <v>2</v>
      </c>
      <c r="Q13" s="14">
        <f t="shared" si="4"/>
        <v>2</v>
      </c>
      <c r="R13" s="14">
        <f t="shared" si="3"/>
        <v>0</v>
      </c>
      <c r="S13" s="14">
        <f t="shared" si="3"/>
        <v>0</v>
      </c>
      <c r="T13" s="39">
        <f t="shared" si="3"/>
        <v>0</v>
      </c>
    </row>
    <row r="14" spans="1:26" x14ac:dyDescent="0.35">
      <c r="A14" s="16">
        <v>0.25</v>
      </c>
      <c r="B14" s="39">
        <f t="shared" si="0"/>
        <v>3</v>
      </c>
      <c r="C14" s="14">
        <v>3</v>
      </c>
      <c r="D14" s="14">
        <v>0</v>
      </c>
      <c r="E14" s="14">
        <v>0</v>
      </c>
      <c r="F14" s="39">
        <v>0</v>
      </c>
      <c r="H14" s="16">
        <v>0.25</v>
      </c>
      <c r="I14" s="39">
        <f t="shared" si="1"/>
        <v>0</v>
      </c>
      <c r="J14" s="14">
        <v>0</v>
      </c>
      <c r="K14" s="14">
        <v>0</v>
      </c>
      <c r="L14" s="14">
        <v>0</v>
      </c>
      <c r="M14" s="39">
        <v>0</v>
      </c>
      <c r="O14" s="16">
        <v>0.25</v>
      </c>
      <c r="P14" s="39">
        <f t="shared" si="2"/>
        <v>3</v>
      </c>
      <c r="Q14" s="14">
        <f t="shared" si="4"/>
        <v>3</v>
      </c>
      <c r="R14" s="14">
        <f t="shared" si="3"/>
        <v>0</v>
      </c>
      <c r="S14" s="14">
        <f t="shared" si="3"/>
        <v>0</v>
      </c>
      <c r="T14" s="39">
        <f t="shared" si="3"/>
        <v>0</v>
      </c>
    </row>
    <row r="15" spans="1:26" x14ac:dyDescent="0.35">
      <c r="A15" s="16">
        <v>0.29166666666666702</v>
      </c>
      <c r="B15" s="39">
        <f t="shared" si="0"/>
        <v>6</v>
      </c>
      <c r="C15" s="14">
        <v>5</v>
      </c>
      <c r="D15" s="14">
        <v>1</v>
      </c>
      <c r="E15" s="14">
        <v>0</v>
      </c>
      <c r="F15" s="39">
        <v>0</v>
      </c>
      <c r="H15" s="16">
        <v>0.29166666666666702</v>
      </c>
      <c r="I15" s="39">
        <f t="shared" si="1"/>
        <v>4</v>
      </c>
      <c r="J15" s="14">
        <v>3</v>
      </c>
      <c r="K15" s="14">
        <v>1</v>
      </c>
      <c r="L15" s="14">
        <v>0</v>
      </c>
      <c r="M15" s="39">
        <v>0</v>
      </c>
      <c r="O15" s="16">
        <v>0.29166666666666702</v>
      </c>
      <c r="P15" s="39">
        <f t="shared" si="2"/>
        <v>10</v>
      </c>
      <c r="Q15" s="14">
        <f t="shared" si="4"/>
        <v>8</v>
      </c>
      <c r="R15" s="14">
        <f t="shared" si="3"/>
        <v>2</v>
      </c>
      <c r="S15" s="14">
        <f t="shared" si="3"/>
        <v>0</v>
      </c>
      <c r="T15" s="39">
        <f t="shared" si="3"/>
        <v>0</v>
      </c>
    </row>
    <row r="16" spans="1:26" x14ac:dyDescent="0.35">
      <c r="A16" s="16">
        <v>0.33333333333333298</v>
      </c>
      <c r="B16" s="39">
        <f t="shared" si="0"/>
        <v>14</v>
      </c>
      <c r="C16" s="14">
        <v>10</v>
      </c>
      <c r="D16" s="14">
        <v>4</v>
      </c>
      <c r="E16" s="14">
        <v>0</v>
      </c>
      <c r="F16" s="39">
        <v>0</v>
      </c>
      <c r="H16" s="16">
        <v>0.33333333333333298</v>
      </c>
      <c r="I16" s="39">
        <f t="shared" si="1"/>
        <v>6</v>
      </c>
      <c r="J16" s="14">
        <v>6</v>
      </c>
      <c r="K16" s="14">
        <v>0</v>
      </c>
      <c r="L16" s="14">
        <v>0</v>
      </c>
      <c r="M16" s="39">
        <v>0</v>
      </c>
      <c r="O16" s="16">
        <v>0.33333333333333298</v>
      </c>
      <c r="P16" s="39">
        <f t="shared" si="2"/>
        <v>20</v>
      </c>
      <c r="Q16" s="14">
        <f t="shared" si="4"/>
        <v>16</v>
      </c>
      <c r="R16" s="14">
        <f t="shared" si="3"/>
        <v>4</v>
      </c>
      <c r="S16" s="14">
        <f t="shared" si="3"/>
        <v>0</v>
      </c>
      <c r="T16" s="39">
        <f t="shared" si="3"/>
        <v>0</v>
      </c>
    </row>
    <row r="17" spans="1:20" x14ac:dyDescent="0.35">
      <c r="A17" s="16">
        <v>0.375</v>
      </c>
      <c r="B17" s="39">
        <f t="shared" si="0"/>
        <v>36</v>
      </c>
      <c r="C17" s="14">
        <v>30</v>
      </c>
      <c r="D17" s="14">
        <v>6</v>
      </c>
      <c r="E17" s="14">
        <v>0</v>
      </c>
      <c r="F17" s="39">
        <v>0</v>
      </c>
      <c r="H17" s="16">
        <v>0.375</v>
      </c>
      <c r="I17" s="39">
        <f t="shared" si="1"/>
        <v>14</v>
      </c>
      <c r="J17" s="14">
        <v>14</v>
      </c>
      <c r="K17" s="14">
        <v>0</v>
      </c>
      <c r="L17" s="14">
        <v>0</v>
      </c>
      <c r="M17" s="39">
        <v>0</v>
      </c>
      <c r="O17" s="16">
        <v>0.375</v>
      </c>
      <c r="P17" s="39">
        <f t="shared" si="2"/>
        <v>50</v>
      </c>
      <c r="Q17" s="14">
        <f t="shared" si="4"/>
        <v>44</v>
      </c>
      <c r="R17" s="14">
        <f t="shared" si="3"/>
        <v>6</v>
      </c>
      <c r="S17" s="14">
        <f t="shared" si="3"/>
        <v>0</v>
      </c>
      <c r="T17" s="39">
        <f t="shared" si="3"/>
        <v>0</v>
      </c>
    </row>
    <row r="18" spans="1:20" x14ac:dyDescent="0.35">
      <c r="A18" s="16">
        <v>0.41666666666666702</v>
      </c>
      <c r="B18" s="39">
        <f t="shared" si="0"/>
        <v>18</v>
      </c>
      <c r="C18" s="14">
        <v>13</v>
      </c>
      <c r="D18" s="14">
        <v>4</v>
      </c>
      <c r="E18" s="14">
        <v>0</v>
      </c>
      <c r="F18" s="39">
        <v>1</v>
      </c>
      <c r="H18" s="16">
        <v>0.41666666666666702</v>
      </c>
      <c r="I18" s="39">
        <f t="shared" si="1"/>
        <v>11</v>
      </c>
      <c r="J18" s="14">
        <v>11</v>
      </c>
      <c r="K18" s="14">
        <v>0</v>
      </c>
      <c r="L18" s="14">
        <v>0</v>
      </c>
      <c r="M18" s="39">
        <v>0</v>
      </c>
      <c r="O18" s="16">
        <v>0.41666666666666702</v>
      </c>
      <c r="P18" s="39">
        <f t="shared" si="2"/>
        <v>29</v>
      </c>
      <c r="Q18" s="14">
        <f t="shared" si="4"/>
        <v>24</v>
      </c>
      <c r="R18" s="14">
        <f t="shared" si="3"/>
        <v>4</v>
      </c>
      <c r="S18" s="14">
        <f t="shared" si="3"/>
        <v>0</v>
      </c>
      <c r="T18" s="39">
        <f t="shared" si="3"/>
        <v>1</v>
      </c>
    </row>
    <row r="19" spans="1:20" x14ac:dyDescent="0.35">
      <c r="A19" s="16">
        <v>0.45833333333333298</v>
      </c>
      <c r="B19" s="39">
        <f t="shared" si="0"/>
        <v>19</v>
      </c>
      <c r="C19" s="14">
        <v>16</v>
      </c>
      <c r="D19" s="14">
        <v>3</v>
      </c>
      <c r="E19" s="14">
        <v>0</v>
      </c>
      <c r="F19" s="39">
        <v>0</v>
      </c>
      <c r="H19" s="16">
        <v>0.45833333333333298</v>
      </c>
      <c r="I19" s="39">
        <f t="shared" si="1"/>
        <v>12</v>
      </c>
      <c r="J19" s="14">
        <v>11</v>
      </c>
      <c r="K19" s="14">
        <v>1</v>
      </c>
      <c r="L19" s="14">
        <v>0</v>
      </c>
      <c r="M19" s="39">
        <v>0</v>
      </c>
      <c r="O19" s="16">
        <v>0.45833333333333298</v>
      </c>
      <c r="P19" s="39">
        <f t="shared" si="2"/>
        <v>31</v>
      </c>
      <c r="Q19" s="14">
        <f t="shared" si="4"/>
        <v>27</v>
      </c>
      <c r="R19" s="14">
        <f t="shared" si="3"/>
        <v>4</v>
      </c>
      <c r="S19" s="14">
        <f t="shared" si="3"/>
        <v>0</v>
      </c>
      <c r="T19" s="39">
        <f t="shared" si="3"/>
        <v>0</v>
      </c>
    </row>
    <row r="20" spans="1:20" x14ac:dyDescent="0.35">
      <c r="A20" s="16">
        <v>0.5</v>
      </c>
      <c r="B20" s="39">
        <f t="shared" si="0"/>
        <v>13</v>
      </c>
      <c r="C20" s="14">
        <v>10</v>
      </c>
      <c r="D20" s="14">
        <v>3</v>
      </c>
      <c r="E20" s="14">
        <v>0</v>
      </c>
      <c r="F20" s="39">
        <v>0</v>
      </c>
      <c r="H20" s="16">
        <v>0.5</v>
      </c>
      <c r="I20" s="39">
        <f t="shared" si="1"/>
        <v>15</v>
      </c>
      <c r="J20" s="14">
        <v>15</v>
      </c>
      <c r="K20" s="14">
        <v>0</v>
      </c>
      <c r="L20" s="14">
        <v>0</v>
      </c>
      <c r="M20" s="39">
        <v>0</v>
      </c>
      <c r="O20" s="16">
        <v>0.5</v>
      </c>
      <c r="P20" s="39">
        <f t="shared" si="2"/>
        <v>28</v>
      </c>
      <c r="Q20" s="14">
        <f t="shared" si="4"/>
        <v>25</v>
      </c>
      <c r="R20" s="14">
        <f t="shared" si="3"/>
        <v>3</v>
      </c>
      <c r="S20" s="14">
        <f t="shared" si="3"/>
        <v>0</v>
      </c>
      <c r="T20" s="39">
        <f t="shared" si="3"/>
        <v>0</v>
      </c>
    </row>
    <row r="21" spans="1:20" x14ac:dyDescent="0.35">
      <c r="A21" s="16">
        <v>0.54166666666666696</v>
      </c>
      <c r="B21" s="39">
        <f t="shared" si="0"/>
        <v>13</v>
      </c>
      <c r="C21" s="14">
        <v>12</v>
      </c>
      <c r="D21" s="14">
        <v>1</v>
      </c>
      <c r="E21" s="14">
        <v>0</v>
      </c>
      <c r="F21" s="39">
        <v>0</v>
      </c>
      <c r="H21" s="16">
        <v>0.54166666666666696</v>
      </c>
      <c r="I21" s="39">
        <f t="shared" si="1"/>
        <v>17</v>
      </c>
      <c r="J21" s="14">
        <v>17</v>
      </c>
      <c r="K21" s="14">
        <v>0</v>
      </c>
      <c r="L21" s="14">
        <v>0</v>
      </c>
      <c r="M21" s="39">
        <v>0</v>
      </c>
      <c r="O21" s="16">
        <v>0.54166666666666696</v>
      </c>
      <c r="P21" s="39">
        <f t="shared" si="2"/>
        <v>30</v>
      </c>
      <c r="Q21" s="14">
        <f t="shared" si="4"/>
        <v>29</v>
      </c>
      <c r="R21" s="14">
        <f t="shared" si="3"/>
        <v>1</v>
      </c>
      <c r="S21" s="14">
        <f t="shared" si="3"/>
        <v>0</v>
      </c>
      <c r="T21" s="39">
        <f t="shared" si="3"/>
        <v>0</v>
      </c>
    </row>
    <row r="22" spans="1:20" x14ac:dyDescent="0.35">
      <c r="A22" s="16">
        <v>0.58333333333333304</v>
      </c>
      <c r="B22" s="39">
        <f t="shared" si="0"/>
        <v>21</v>
      </c>
      <c r="C22" s="14">
        <v>16</v>
      </c>
      <c r="D22" s="14">
        <v>4</v>
      </c>
      <c r="E22" s="14">
        <v>0</v>
      </c>
      <c r="F22" s="39">
        <v>1</v>
      </c>
      <c r="H22" s="16">
        <v>0.58333333333333304</v>
      </c>
      <c r="I22" s="39">
        <f t="shared" si="1"/>
        <v>18</v>
      </c>
      <c r="J22" s="14">
        <v>14</v>
      </c>
      <c r="K22" s="14">
        <v>4</v>
      </c>
      <c r="L22" s="14">
        <v>0</v>
      </c>
      <c r="M22" s="39">
        <v>0</v>
      </c>
      <c r="O22" s="16">
        <v>0.58333333333333304</v>
      </c>
      <c r="P22" s="39">
        <f t="shared" si="2"/>
        <v>39</v>
      </c>
      <c r="Q22" s="14">
        <f t="shared" si="4"/>
        <v>30</v>
      </c>
      <c r="R22" s="14">
        <f t="shared" si="3"/>
        <v>8</v>
      </c>
      <c r="S22" s="14">
        <f t="shared" si="3"/>
        <v>0</v>
      </c>
      <c r="T22" s="39">
        <f t="shared" si="3"/>
        <v>1</v>
      </c>
    </row>
    <row r="23" spans="1:20" x14ac:dyDescent="0.35">
      <c r="A23" s="16">
        <v>0.625</v>
      </c>
      <c r="B23" s="39">
        <f t="shared" si="0"/>
        <v>33</v>
      </c>
      <c r="C23" s="14">
        <v>23</v>
      </c>
      <c r="D23" s="14">
        <v>9</v>
      </c>
      <c r="E23" s="14">
        <v>0</v>
      </c>
      <c r="F23" s="39">
        <v>1</v>
      </c>
      <c r="H23" s="16">
        <v>0.625</v>
      </c>
      <c r="I23" s="39">
        <f t="shared" si="1"/>
        <v>16</v>
      </c>
      <c r="J23" s="14">
        <v>16</v>
      </c>
      <c r="K23" s="14">
        <v>0</v>
      </c>
      <c r="L23" s="14">
        <v>0</v>
      </c>
      <c r="M23" s="39">
        <v>0</v>
      </c>
      <c r="O23" s="16">
        <v>0.625</v>
      </c>
      <c r="P23" s="39">
        <f t="shared" si="2"/>
        <v>49</v>
      </c>
      <c r="Q23" s="14">
        <f t="shared" si="4"/>
        <v>39</v>
      </c>
      <c r="R23" s="14">
        <f t="shared" si="3"/>
        <v>9</v>
      </c>
      <c r="S23" s="14">
        <f t="shared" si="3"/>
        <v>0</v>
      </c>
      <c r="T23" s="39">
        <f t="shared" si="3"/>
        <v>1</v>
      </c>
    </row>
    <row r="24" spans="1:20" x14ac:dyDescent="0.35">
      <c r="A24" s="16">
        <v>0.66666666666666696</v>
      </c>
      <c r="B24" s="39">
        <f t="shared" si="0"/>
        <v>19</v>
      </c>
      <c r="C24" s="14">
        <v>13</v>
      </c>
      <c r="D24" s="14">
        <v>5</v>
      </c>
      <c r="E24" s="14">
        <v>0</v>
      </c>
      <c r="F24" s="39">
        <v>1</v>
      </c>
      <c r="H24" s="16">
        <v>0.66666666666666696</v>
      </c>
      <c r="I24" s="39">
        <f t="shared" si="1"/>
        <v>35</v>
      </c>
      <c r="J24" s="14">
        <v>34</v>
      </c>
      <c r="K24" s="14">
        <v>1</v>
      </c>
      <c r="L24" s="14">
        <v>0</v>
      </c>
      <c r="M24" s="39">
        <v>0</v>
      </c>
      <c r="O24" s="16">
        <v>0.66666666666666696</v>
      </c>
      <c r="P24" s="39">
        <f t="shared" si="2"/>
        <v>54</v>
      </c>
      <c r="Q24" s="14">
        <f t="shared" si="4"/>
        <v>47</v>
      </c>
      <c r="R24" s="14">
        <f t="shared" si="3"/>
        <v>6</v>
      </c>
      <c r="S24" s="14">
        <f t="shared" si="3"/>
        <v>0</v>
      </c>
      <c r="T24" s="39">
        <f t="shared" si="3"/>
        <v>1</v>
      </c>
    </row>
    <row r="25" spans="1:20" x14ac:dyDescent="0.35">
      <c r="A25" s="16">
        <v>0.70833333333333304</v>
      </c>
      <c r="B25" s="39">
        <f t="shared" si="0"/>
        <v>28</v>
      </c>
      <c r="C25" s="14">
        <v>18</v>
      </c>
      <c r="D25" s="14">
        <v>8</v>
      </c>
      <c r="E25" s="14">
        <v>0</v>
      </c>
      <c r="F25" s="39">
        <v>2</v>
      </c>
      <c r="H25" s="16">
        <v>0.70833333333333304</v>
      </c>
      <c r="I25" s="39">
        <f t="shared" si="1"/>
        <v>33</v>
      </c>
      <c r="J25" s="14">
        <v>30</v>
      </c>
      <c r="K25" s="14">
        <v>3</v>
      </c>
      <c r="L25" s="14">
        <v>0</v>
      </c>
      <c r="M25" s="39">
        <v>0</v>
      </c>
      <c r="O25" s="16">
        <v>0.70833333333333304</v>
      </c>
      <c r="P25" s="39">
        <f t="shared" si="2"/>
        <v>61</v>
      </c>
      <c r="Q25" s="14">
        <f t="shared" si="4"/>
        <v>48</v>
      </c>
      <c r="R25" s="14">
        <f t="shared" si="3"/>
        <v>11</v>
      </c>
      <c r="S25" s="14">
        <f t="shared" si="3"/>
        <v>0</v>
      </c>
      <c r="T25" s="39">
        <f t="shared" si="3"/>
        <v>2</v>
      </c>
    </row>
    <row r="26" spans="1:20" x14ac:dyDescent="0.35">
      <c r="A26" s="16">
        <v>0.75</v>
      </c>
      <c r="B26" s="39">
        <f t="shared" si="0"/>
        <v>28</v>
      </c>
      <c r="C26" s="14">
        <v>22</v>
      </c>
      <c r="D26" s="14">
        <v>6</v>
      </c>
      <c r="E26" s="14">
        <v>0</v>
      </c>
      <c r="F26" s="39">
        <v>0</v>
      </c>
      <c r="H26" s="16">
        <v>0.75</v>
      </c>
      <c r="I26" s="39">
        <f t="shared" si="1"/>
        <v>26</v>
      </c>
      <c r="J26" s="14">
        <v>24</v>
      </c>
      <c r="K26" s="14">
        <v>2</v>
      </c>
      <c r="L26" s="14">
        <v>0</v>
      </c>
      <c r="M26" s="39">
        <v>0</v>
      </c>
      <c r="O26" s="16">
        <v>0.75</v>
      </c>
      <c r="P26" s="39">
        <f t="shared" si="2"/>
        <v>54</v>
      </c>
      <c r="Q26" s="14">
        <f t="shared" si="4"/>
        <v>46</v>
      </c>
      <c r="R26" s="14">
        <f t="shared" si="3"/>
        <v>8</v>
      </c>
      <c r="S26" s="14">
        <f t="shared" si="3"/>
        <v>0</v>
      </c>
      <c r="T26" s="39">
        <f t="shared" si="3"/>
        <v>0</v>
      </c>
    </row>
    <row r="27" spans="1:20" x14ac:dyDescent="0.35">
      <c r="A27" s="16">
        <v>0.79166666666666696</v>
      </c>
      <c r="B27" s="39">
        <f t="shared" si="0"/>
        <v>30</v>
      </c>
      <c r="C27" s="14">
        <v>23</v>
      </c>
      <c r="D27" s="14">
        <v>7</v>
      </c>
      <c r="E27" s="14">
        <v>0</v>
      </c>
      <c r="F27" s="39">
        <v>0</v>
      </c>
      <c r="H27" s="16">
        <v>0.79166666666666696</v>
      </c>
      <c r="I27" s="39">
        <f t="shared" si="1"/>
        <v>23</v>
      </c>
      <c r="J27" s="14">
        <v>23</v>
      </c>
      <c r="K27" s="14">
        <v>0</v>
      </c>
      <c r="L27" s="14">
        <v>0</v>
      </c>
      <c r="M27" s="39">
        <v>0</v>
      </c>
      <c r="O27" s="16">
        <v>0.79166666666666696</v>
      </c>
      <c r="P27" s="39">
        <f t="shared" si="2"/>
        <v>53</v>
      </c>
      <c r="Q27" s="14">
        <f t="shared" si="4"/>
        <v>46</v>
      </c>
      <c r="R27" s="14">
        <f t="shared" si="3"/>
        <v>7</v>
      </c>
      <c r="S27" s="14">
        <f t="shared" si="3"/>
        <v>0</v>
      </c>
      <c r="T27" s="39">
        <f t="shared" si="3"/>
        <v>0</v>
      </c>
    </row>
    <row r="28" spans="1:20" x14ac:dyDescent="0.35">
      <c r="A28" s="16">
        <v>0.83333333333333304</v>
      </c>
      <c r="B28" s="39">
        <f t="shared" si="0"/>
        <v>9</v>
      </c>
      <c r="C28" s="14">
        <v>6</v>
      </c>
      <c r="D28" s="14">
        <v>3</v>
      </c>
      <c r="E28" s="14">
        <v>0</v>
      </c>
      <c r="F28" s="39">
        <v>0</v>
      </c>
      <c r="H28" s="16">
        <v>0.83333333333333304</v>
      </c>
      <c r="I28" s="39">
        <f t="shared" si="1"/>
        <v>16</v>
      </c>
      <c r="J28" s="14">
        <v>16</v>
      </c>
      <c r="K28" s="14">
        <v>0</v>
      </c>
      <c r="L28" s="14">
        <v>0</v>
      </c>
      <c r="M28" s="39">
        <v>0</v>
      </c>
      <c r="O28" s="16">
        <v>0.83333333333333304</v>
      </c>
      <c r="P28" s="39">
        <f t="shared" si="2"/>
        <v>25</v>
      </c>
      <c r="Q28" s="14">
        <f t="shared" si="4"/>
        <v>22</v>
      </c>
      <c r="R28" s="14">
        <f t="shared" si="3"/>
        <v>3</v>
      </c>
      <c r="S28" s="14">
        <f t="shared" si="3"/>
        <v>0</v>
      </c>
      <c r="T28" s="39">
        <f t="shared" si="3"/>
        <v>0</v>
      </c>
    </row>
    <row r="29" spans="1:20" x14ac:dyDescent="0.35">
      <c r="A29" s="16">
        <v>0.875</v>
      </c>
      <c r="B29" s="39">
        <f t="shared" si="0"/>
        <v>11</v>
      </c>
      <c r="C29" s="14">
        <v>4</v>
      </c>
      <c r="D29" s="14">
        <v>7</v>
      </c>
      <c r="E29" s="14">
        <v>0</v>
      </c>
      <c r="F29" s="39">
        <v>0</v>
      </c>
      <c r="H29" s="16">
        <v>0.875</v>
      </c>
      <c r="I29" s="39">
        <f t="shared" si="1"/>
        <v>15</v>
      </c>
      <c r="J29" s="14">
        <v>15</v>
      </c>
      <c r="K29" s="14">
        <v>0</v>
      </c>
      <c r="L29" s="14">
        <v>0</v>
      </c>
      <c r="M29" s="39">
        <v>0</v>
      </c>
      <c r="O29" s="16">
        <v>0.875</v>
      </c>
      <c r="P29" s="39">
        <f t="shared" si="2"/>
        <v>26</v>
      </c>
      <c r="Q29" s="14">
        <f t="shared" si="4"/>
        <v>19</v>
      </c>
      <c r="R29" s="14">
        <f t="shared" si="3"/>
        <v>7</v>
      </c>
      <c r="S29" s="14">
        <f t="shared" si="3"/>
        <v>0</v>
      </c>
      <c r="T29" s="39">
        <f t="shared" si="3"/>
        <v>0</v>
      </c>
    </row>
    <row r="30" spans="1:20" x14ac:dyDescent="0.35">
      <c r="A30" s="16">
        <v>0.91666666666666696</v>
      </c>
      <c r="B30" s="39">
        <f t="shared" si="0"/>
        <v>6</v>
      </c>
      <c r="C30" s="14">
        <v>4</v>
      </c>
      <c r="D30" s="14">
        <v>2</v>
      </c>
      <c r="E30" s="14">
        <v>0</v>
      </c>
      <c r="F30" s="39">
        <v>0</v>
      </c>
      <c r="H30" s="16">
        <v>0.91666666666666696</v>
      </c>
      <c r="I30" s="39">
        <f t="shared" si="1"/>
        <v>11</v>
      </c>
      <c r="J30" s="14">
        <v>11</v>
      </c>
      <c r="K30" s="14">
        <v>0</v>
      </c>
      <c r="L30" s="14">
        <v>0</v>
      </c>
      <c r="M30" s="39">
        <v>0</v>
      </c>
      <c r="O30" s="16">
        <v>0.91666666666666696</v>
      </c>
      <c r="P30" s="39">
        <f t="shared" si="2"/>
        <v>17</v>
      </c>
      <c r="Q30" s="14">
        <f t="shared" si="4"/>
        <v>15</v>
      </c>
      <c r="R30" s="14">
        <f t="shared" si="3"/>
        <v>2</v>
      </c>
      <c r="S30" s="14">
        <f t="shared" si="3"/>
        <v>0</v>
      </c>
      <c r="T30" s="39">
        <f t="shared" si="3"/>
        <v>0</v>
      </c>
    </row>
    <row r="31" spans="1:20" ht="15" thickBot="1" x14ac:dyDescent="0.4">
      <c r="A31" s="18">
        <v>0.95833333333333304</v>
      </c>
      <c r="B31" s="47">
        <f t="shared" si="0"/>
        <v>2</v>
      </c>
      <c r="C31" s="19">
        <v>2</v>
      </c>
      <c r="D31" s="19">
        <v>0</v>
      </c>
      <c r="E31" s="19">
        <v>0</v>
      </c>
      <c r="F31" s="47">
        <v>0</v>
      </c>
      <c r="H31" s="18">
        <v>0.95833333333333304</v>
      </c>
      <c r="I31" s="47">
        <f t="shared" si="1"/>
        <v>5</v>
      </c>
      <c r="J31" s="19">
        <v>5</v>
      </c>
      <c r="K31" s="19">
        <v>0</v>
      </c>
      <c r="L31" s="19">
        <v>0</v>
      </c>
      <c r="M31" s="47">
        <v>0</v>
      </c>
      <c r="O31" s="18">
        <v>0.95833333333333304</v>
      </c>
      <c r="P31" s="47">
        <f t="shared" si="2"/>
        <v>7</v>
      </c>
      <c r="Q31" s="19">
        <f t="shared" si="4"/>
        <v>7</v>
      </c>
      <c r="R31" s="19">
        <f t="shared" si="3"/>
        <v>0</v>
      </c>
      <c r="S31" s="19">
        <f t="shared" si="3"/>
        <v>0</v>
      </c>
      <c r="T31" s="47">
        <f t="shared" si="3"/>
        <v>0</v>
      </c>
    </row>
    <row r="32" spans="1:20" x14ac:dyDescent="0.35">
      <c r="A32" s="21"/>
      <c r="B32" s="39"/>
      <c r="C32" s="14"/>
      <c r="D32" s="14"/>
      <c r="E32" s="14"/>
      <c r="F32" s="39"/>
      <c r="H32" s="21"/>
      <c r="I32" s="39"/>
      <c r="J32" s="14"/>
      <c r="K32" s="14"/>
      <c r="L32" s="14"/>
      <c r="M32" s="39"/>
      <c r="O32" s="21"/>
      <c r="P32" s="39"/>
      <c r="Q32" s="14"/>
      <c r="R32" s="14"/>
      <c r="S32" s="14"/>
      <c r="T32" s="39"/>
    </row>
    <row r="33" spans="1:20" x14ac:dyDescent="0.35">
      <c r="A33" s="21" t="s">
        <v>15</v>
      </c>
      <c r="B33" s="39"/>
      <c r="C33" s="14"/>
      <c r="D33" s="14"/>
      <c r="E33" s="14"/>
      <c r="F33" s="39"/>
      <c r="H33" s="21" t="s">
        <v>15</v>
      </c>
      <c r="I33" s="39"/>
      <c r="J33" s="14"/>
      <c r="K33" s="14"/>
      <c r="L33" s="14"/>
      <c r="M33" s="39"/>
      <c r="O33" s="21" t="s">
        <v>15</v>
      </c>
      <c r="P33" s="39"/>
      <c r="Q33" s="14"/>
      <c r="R33" s="14"/>
      <c r="S33" s="14"/>
      <c r="T33" s="39"/>
    </row>
    <row r="34" spans="1:20" x14ac:dyDescent="0.35">
      <c r="A34" s="21" t="s">
        <v>16</v>
      </c>
      <c r="B34" s="39">
        <f t="shared" ref="B34:F34" si="5">SUM(B15:B26)</f>
        <v>248</v>
      </c>
      <c r="C34" s="14">
        <f t="shared" si="5"/>
        <v>188</v>
      </c>
      <c r="D34" s="14">
        <f t="shared" si="5"/>
        <v>54</v>
      </c>
      <c r="E34" s="14">
        <f t="shared" si="5"/>
        <v>0</v>
      </c>
      <c r="F34" s="39">
        <f t="shared" si="5"/>
        <v>6</v>
      </c>
      <c r="H34" s="21" t="s">
        <v>16</v>
      </c>
      <c r="I34" s="39">
        <f t="shared" ref="I34:M34" si="6">SUM(I15:I26)</f>
        <v>207</v>
      </c>
      <c r="J34" s="14">
        <f t="shared" si="6"/>
        <v>195</v>
      </c>
      <c r="K34" s="14">
        <f t="shared" si="6"/>
        <v>12</v>
      </c>
      <c r="L34" s="14">
        <f t="shared" si="6"/>
        <v>0</v>
      </c>
      <c r="M34" s="39">
        <f t="shared" si="6"/>
        <v>0</v>
      </c>
      <c r="O34" s="21" t="s">
        <v>16</v>
      </c>
      <c r="P34" s="39">
        <f t="shared" ref="P34:T34" si="7">SUM(P15:P26)</f>
        <v>455</v>
      </c>
      <c r="Q34" s="14">
        <f t="shared" si="7"/>
        <v>383</v>
      </c>
      <c r="R34" s="14">
        <f t="shared" si="7"/>
        <v>66</v>
      </c>
      <c r="S34" s="14">
        <f t="shared" si="7"/>
        <v>0</v>
      </c>
      <c r="T34" s="39">
        <f t="shared" si="7"/>
        <v>6</v>
      </c>
    </row>
    <row r="35" spans="1:20" x14ac:dyDescent="0.35">
      <c r="A35" s="21" t="s">
        <v>17</v>
      </c>
      <c r="B35" s="39">
        <f t="shared" ref="B35:F35" si="8">SUM(B14:B29)</f>
        <v>301</v>
      </c>
      <c r="C35" s="14">
        <f t="shared" si="8"/>
        <v>224</v>
      </c>
      <c r="D35" s="14">
        <f t="shared" si="8"/>
        <v>71</v>
      </c>
      <c r="E35" s="14">
        <f t="shared" si="8"/>
        <v>0</v>
      </c>
      <c r="F35" s="39">
        <f t="shared" si="8"/>
        <v>6</v>
      </c>
      <c r="H35" s="21" t="s">
        <v>17</v>
      </c>
      <c r="I35" s="39">
        <f t="shared" ref="I35:M35" si="9">SUM(I14:I29)</f>
        <v>261</v>
      </c>
      <c r="J35" s="14">
        <f t="shared" si="9"/>
        <v>249</v>
      </c>
      <c r="K35" s="14">
        <f t="shared" si="9"/>
        <v>12</v>
      </c>
      <c r="L35" s="14">
        <f t="shared" si="9"/>
        <v>0</v>
      </c>
      <c r="M35" s="39">
        <f t="shared" si="9"/>
        <v>0</v>
      </c>
      <c r="O35" s="21" t="s">
        <v>17</v>
      </c>
      <c r="P35" s="39">
        <f t="shared" ref="P35:T35" si="10">SUM(P14:P29)</f>
        <v>562</v>
      </c>
      <c r="Q35" s="14">
        <f t="shared" si="10"/>
        <v>473</v>
      </c>
      <c r="R35" s="14">
        <f t="shared" si="10"/>
        <v>83</v>
      </c>
      <c r="S35" s="14">
        <f t="shared" si="10"/>
        <v>0</v>
      </c>
      <c r="T35" s="39">
        <f t="shared" si="10"/>
        <v>6</v>
      </c>
    </row>
    <row r="36" spans="1:20" x14ac:dyDescent="0.35">
      <c r="A36" s="21" t="s">
        <v>18</v>
      </c>
      <c r="B36" s="39">
        <f t="shared" ref="B36:F36" si="11">SUM(B14:B31)</f>
        <v>309</v>
      </c>
      <c r="C36" s="14">
        <f t="shared" si="11"/>
        <v>230</v>
      </c>
      <c r="D36" s="14">
        <f t="shared" si="11"/>
        <v>73</v>
      </c>
      <c r="E36" s="14">
        <f t="shared" si="11"/>
        <v>0</v>
      </c>
      <c r="F36" s="39">
        <f t="shared" si="11"/>
        <v>6</v>
      </c>
      <c r="H36" s="21" t="s">
        <v>18</v>
      </c>
      <c r="I36" s="39">
        <f t="shared" ref="I36:M36" si="12">SUM(I14:I31)</f>
        <v>277</v>
      </c>
      <c r="J36" s="14">
        <f t="shared" si="12"/>
        <v>265</v>
      </c>
      <c r="K36" s="14">
        <f t="shared" si="12"/>
        <v>12</v>
      </c>
      <c r="L36" s="14">
        <f t="shared" si="12"/>
        <v>0</v>
      </c>
      <c r="M36" s="39">
        <f t="shared" si="12"/>
        <v>0</v>
      </c>
      <c r="O36" s="21" t="s">
        <v>18</v>
      </c>
      <c r="P36" s="39">
        <f t="shared" ref="P36:T36" si="13">SUM(P14:P31)</f>
        <v>586</v>
      </c>
      <c r="Q36" s="14">
        <f t="shared" si="13"/>
        <v>495</v>
      </c>
      <c r="R36" s="14">
        <f t="shared" si="13"/>
        <v>85</v>
      </c>
      <c r="S36" s="14">
        <f t="shared" si="13"/>
        <v>0</v>
      </c>
      <c r="T36" s="39">
        <f t="shared" si="13"/>
        <v>6</v>
      </c>
    </row>
    <row r="37" spans="1:20" x14ac:dyDescent="0.35">
      <c r="A37" s="21" t="s">
        <v>19</v>
      </c>
      <c r="B37" s="39">
        <f t="shared" ref="B37:F37" si="14">SUM(B8:B31)</f>
        <v>311</v>
      </c>
      <c r="C37" s="14">
        <f t="shared" si="14"/>
        <v>232</v>
      </c>
      <c r="D37" s="14">
        <f t="shared" si="14"/>
        <v>73</v>
      </c>
      <c r="E37" s="14">
        <f t="shared" si="14"/>
        <v>0</v>
      </c>
      <c r="F37" s="39">
        <f t="shared" si="14"/>
        <v>6</v>
      </c>
      <c r="H37" s="21" t="s">
        <v>19</v>
      </c>
      <c r="I37" s="39">
        <f t="shared" ref="I37:M37" si="15">SUM(I8:I31)</f>
        <v>279</v>
      </c>
      <c r="J37" s="14">
        <f t="shared" si="15"/>
        <v>267</v>
      </c>
      <c r="K37" s="14">
        <f t="shared" si="15"/>
        <v>12</v>
      </c>
      <c r="L37" s="14">
        <f t="shared" si="15"/>
        <v>0</v>
      </c>
      <c r="M37" s="39">
        <f t="shared" si="15"/>
        <v>0</v>
      </c>
      <c r="O37" s="21" t="s">
        <v>19</v>
      </c>
      <c r="P37" s="39">
        <f t="shared" ref="P37:T37" si="16">SUM(P8:P31)</f>
        <v>590</v>
      </c>
      <c r="Q37" s="14">
        <f t="shared" si="16"/>
        <v>499</v>
      </c>
      <c r="R37" s="14">
        <f t="shared" si="16"/>
        <v>85</v>
      </c>
      <c r="S37" s="14">
        <f t="shared" si="16"/>
        <v>0</v>
      </c>
      <c r="T37" s="39">
        <f t="shared" si="16"/>
        <v>6</v>
      </c>
    </row>
    <row r="38" spans="1:20" ht="15" thickBot="1" x14ac:dyDescent="0.4">
      <c r="A38" s="22"/>
      <c r="B38" s="47"/>
      <c r="C38" s="19"/>
      <c r="D38" s="19"/>
      <c r="E38" s="19"/>
      <c r="F38" s="47"/>
      <c r="H38" s="22"/>
      <c r="I38" s="47"/>
      <c r="J38" s="19"/>
      <c r="K38" s="19"/>
      <c r="L38" s="19"/>
      <c r="M38" s="47"/>
      <c r="O38" s="22"/>
      <c r="P38" s="47"/>
      <c r="Q38" s="19"/>
      <c r="R38" s="19"/>
      <c r="S38" s="19"/>
      <c r="T38" s="47"/>
    </row>
    <row r="39" spans="1:20" x14ac:dyDescent="0.35">
      <c r="A39" s="21" t="s">
        <v>20</v>
      </c>
      <c r="B39" s="77">
        <f>INDEX(($A8:$F19),MATCH(B40,B8:B19,0),1)</f>
        <v>0.375</v>
      </c>
      <c r="C39" s="23">
        <f t="shared" ref="C39:F39" si="17">INDEX(($A8:$F19),MATCH(C40,C8:C19,0),1)</f>
        <v>0.375</v>
      </c>
      <c r="D39" s="23">
        <f t="shared" si="17"/>
        <v>0.375</v>
      </c>
      <c r="E39" s="23">
        <f t="shared" si="17"/>
        <v>0</v>
      </c>
      <c r="F39" s="77">
        <f t="shared" si="17"/>
        <v>0.41666666666666702</v>
      </c>
      <c r="H39" s="21" t="s">
        <v>20</v>
      </c>
      <c r="I39" s="77">
        <f>INDEX(($H8:$M19),MATCH(I40,I8:I19,0),1)</f>
        <v>0.375</v>
      </c>
      <c r="J39" s="23">
        <f t="shared" ref="J39:M39" si="18">INDEX(($H8:$M19),MATCH(J40,J8:J19,0),1)</f>
        <v>0.375</v>
      </c>
      <c r="K39" s="23">
        <f t="shared" si="18"/>
        <v>0.29166666666666702</v>
      </c>
      <c r="L39" s="23">
        <f t="shared" si="18"/>
        <v>0</v>
      </c>
      <c r="M39" s="77">
        <f t="shared" si="18"/>
        <v>0</v>
      </c>
      <c r="O39" s="21" t="s">
        <v>20</v>
      </c>
      <c r="P39" s="77">
        <f>INDEX(($O8:$T19),MATCH(P40,P8:P19,0),1)</f>
        <v>0.375</v>
      </c>
      <c r="Q39" s="23">
        <f t="shared" ref="Q39:T39" si="19">INDEX(($O8:$T19),MATCH(Q40,Q8:Q19,0),1)</f>
        <v>0.375</v>
      </c>
      <c r="R39" s="23">
        <f t="shared" si="19"/>
        <v>0.375</v>
      </c>
      <c r="S39" s="23">
        <f t="shared" si="19"/>
        <v>0</v>
      </c>
      <c r="T39" s="77">
        <f t="shared" si="19"/>
        <v>0.41666666666666702</v>
      </c>
    </row>
    <row r="40" spans="1:20" s="28" customFormat="1" x14ac:dyDescent="0.35">
      <c r="A40" s="25"/>
      <c r="B40" s="78">
        <f t="shared" ref="B40:F40" si="20">MAX(B8:B19)</f>
        <v>36</v>
      </c>
      <c r="C40" s="26">
        <f t="shared" si="20"/>
        <v>30</v>
      </c>
      <c r="D40" s="26">
        <f t="shared" si="20"/>
        <v>6</v>
      </c>
      <c r="E40" s="26">
        <f t="shared" si="20"/>
        <v>0</v>
      </c>
      <c r="F40" s="78">
        <f t="shared" si="20"/>
        <v>1</v>
      </c>
      <c r="H40" s="25"/>
      <c r="I40" s="78">
        <f t="shared" ref="I40:M40" si="21">MAX(I8:I19)</f>
        <v>14</v>
      </c>
      <c r="J40" s="26">
        <f t="shared" si="21"/>
        <v>14</v>
      </c>
      <c r="K40" s="26">
        <f t="shared" si="21"/>
        <v>1</v>
      </c>
      <c r="L40" s="26">
        <f t="shared" si="21"/>
        <v>0</v>
      </c>
      <c r="M40" s="78">
        <f t="shared" si="21"/>
        <v>0</v>
      </c>
      <c r="O40" s="25"/>
      <c r="P40" s="78">
        <f t="shared" ref="P40:T40" si="22">MAX(P8:P19)</f>
        <v>50</v>
      </c>
      <c r="Q40" s="26">
        <f t="shared" si="22"/>
        <v>44</v>
      </c>
      <c r="R40" s="26">
        <f t="shared" si="22"/>
        <v>6</v>
      </c>
      <c r="S40" s="26">
        <f t="shared" si="22"/>
        <v>0</v>
      </c>
      <c r="T40" s="78">
        <f t="shared" si="22"/>
        <v>1</v>
      </c>
    </row>
    <row r="41" spans="1:20" x14ac:dyDescent="0.35">
      <c r="A41" s="21"/>
      <c r="B41" s="39"/>
      <c r="C41" s="14"/>
      <c r="D41" s="14"/>
      <c r="E41" s="14"/>
      <c r="F41" s="39"/>
      <c r="H41" s="21"/>
      <c r="I41" s="39"/>
      <c r="J41" s="14"/>
      <c r="K41" s="14"/>
      <c r="L41" s="14"/>
      <c r="M41" s="39"/>
      <c r="O41" s="21"/>
      <c r="P41" s="39"/>
      <c r="Q41" s="14"/>
      <c r="R41" s="14"/>
      <c r="S41" s="14"/>
      <c r="T41" s="39"/>
    </row>
    <row r="42" spans="1:20" x14ac:dyDescent="0.35">
      <c r="A42" s="21" t="s">
        <v>21</v>
      </c>
      <c r="B42" s="77">
        <f>INDEX(($A20:$F31),MATCH(B43,B20:B31,0),1)</f>
        <v>0.625</v>
      </c>
      <c r="C42" s="23">
        <f t="shared" ref="C42:F42" si="23">INDEX(($A20:$F31),MATCH(C43,C20:C31,0),1)</f>
        <v>0.625</v>
      </c>
      <c r="D42" s="23">
        <f t="shared" si="23"/>
        <v>0.625</v>
      </c>
      <c r="E42" s="23">
        <f t="shared" si="23"/>
        <v>0.5</v>
      </c>
      <c r="F42" s="77">
        <f t="shared" si="23"/>
        <v>0.70833333333333304</v>
      </c>
      <c r="H42" s="21" t="s">
        <v>21</v>
      </c>
      <c r="I42" s="77">
        <f>INDEX(($H20:$M31),MATCH(I43,I20:I31,0),1)</f>
        <v>0.66666666666666696</v>
      </c>
      <c r="J42" s="23">
        <f t="shared" ref="J42:M42" si="24">INDEX(($H20:$M31),MATCH(J43,J20:J31,0),1)</f>
        <v>0.66666666666666696</v>
      </c>
      <c r="K42" s="23">
        <f t="shared" si="24"/>
        <v>0.58333333333333304</v>
      </c>
      <c r="L42" s="23">
        <f t="shared" si="24"/>
        <v>0.5</v>
      </c>
      <c r="M42" s="77">
        <f t="shared" si="24"/>
        <v>0.5</v>
      </c>
      <c r="O42" s="21" t="s">
        <v>21</v>
      </c>
      <c r="P42" s="77">
        <f>INDEX(($O20:$T31),MATCH(P43,P20:P31,0),1)</f>
        <v>0.70833333333333304</v>
      </c>
      <c r="Q42" s="23">
        <f t="shared" ref="Q42:T42" si="25">INDEX(($O20:$T31),MATCH(Q43,Q20:Q31,0),1)</f>
        <v>0.70833333333333304</v>
      </c>
      <c r="R42" s="23">
        <f t="shared" si="25"/>
        <v>0.70833333333333304</v>
      </c>
      <c r="S42" s="23">
        <f t="shared" si="25"/>
        <v>0.5</v>
      </c>
      <c r="T42" s="77">
        <f t="shared" si="25"/>
        <v>0.70833333333333304</v>
      </c>
    </row>
    <row r="43" spans="1:20" s="28" customFormat="1" ht="15" thickBot="1" x14ac:dyDescent="0.4">
      <c r="A43" s="30"/>
      <c r="B43" s="79">
        <f t="shared" ref="B43:F43" si="26">MAX(B20:B31)</f>
        <v>33</v>
      </c>
      <c r="C43" s="31">
        <f t="shared" si="26"/>
        <v>23</v>
      </c>
      <c r="D43" s="31">
        <f t="shared" si="26"/>
        <v>9</v>
      </c>
      <c r="E43" s="31">
        <f t="shared" si="26"/>
        <v>0</v>
      </c>
      <c r="F43" s="79">
        <f t="shared" si="26"/>
        <v>2</v>
      </c>
      <c r="H43" s="30"/>
      <c r="I43" s="79">
        <f t="shared" ref="I43:M43" si="27">MAX(I20:I31)</f>
        <v>35</v>
      </c>
      <c r="J43" s="31">
        <f t="shared" si="27"/>
        <v>34</v>
      </c>
      <c r="K43" s="31">
        <f t="shared" si="27"/>
        <v>4</v>
      </c>
      <c r="L43" s="31">
        <f t="shared" si="27"/>
        <v>0</v>
      </c>
      <c r="M43" s="79">
        <f t="shared" si="27"/>
        <v>0</v>
      </c>
      <c r="O43" s="30"/>
      <c r="P43" s="79">
        <f t="shared" ref="P43:T43" si="28">MAX(P20:P31)</f>
        <v>61</v>
      </c>
      <c r="Q43" s="31">
        <f t="shared" si="28"/>
        <v>48</v>
      </c>
      <c r="R43" s="31">
        <f t="shared" si="28"/>
        <v>11</v>
      </c>
      <c r="S43" s="31">
        <f t="shared" si="28"/>
        <v>0</v>
      </c>
      <c r="T43" s="79">
        <f t="shared" si="28"/>
        <v>2</v>
      </c>
    </row>
    <row r="44" spans="1:20" x14ac:dyDescent="0.35">
      <c r="A44" s="4" t="s">
        <v>22</v>
      </c>
      <c r="H44" s="4" t="s">
        <v>22</v>
      </c>
      <c r="O44" s="4" t="s">
        <v>22</v>
      </c>
    </row>
  </sheetData>
  <pageMargins left="0.7" right="0.7" top="0.75" bottom="0.75" header="0.3" footer="0.3"/>
  <pageSetup paperSize="9" scale="4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4C919-1186-4722-81F3-8D11C5998F0D}">
  <sheetPr codeName="Sheet7"/>
  <dimension ref="A1:Z44"/>
  <sheetViews>
    <sheetView zoomScaleNormal="100" workbookViewId="0"/>
  </sheetViews>
  <sheetFormatPr defaultRowHeight="14.5" x14ac:dyDescent="0.35"/>
  <cols>
    <col min="1" max="1" width="11.7265625" customWidth="1"/>
    <col min="6" max="6" width="10.7265625" bestFit="1" customWidth="1"/>
    <col min="8" max="8" width="11.7265625" customWidth="1"/>
    <col min="15" max="15" width="11.726562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x14ac:dyDescent="0.35">
      <c r="A4" s="6" t="s">
        <v>1</v>
      </c>
      <c r="B4" s="4" t="str">
        <f>'Flow Summary'!B4</f>
        <v>Southbound</v>
      </c>
      <c r="H4" s="6" t="s">
        <v>1</v>
      </c>
      <c r="I4" s="4" t="str">
        <f>'Flow Summary'!M4</f>
        <v>Northbound</v>
      </c>
      <c r="O4" s="6" t="s">
        <v>1</v>
      </c>
      <c r="P4" s="4" t="s">
        <v>4</v>
      </c>
      <c r="T4" s="4"/>
    </row>
    <row r="6" spans="1:26" ht="15" thickBot="1" x14ac:dyDescent="0.4">
      <c r="F6" s="73">
        <f>'(10-12) Speed Summary'!A10</f>
        <v>45604</v>
      </c>
      <c r="M6" s="73"/>
      <c r="T6" s="73"/>
    </row>
    <row r="7" spans="1:26" ht="35.15" customHeight="1" thickBot="1" x14ac:dyDescent="0.4">
      <c r="A7" s="10" t="s">
        <v>5</v>
      </c>
      <c r="B7" s="74" t="s">
        <v>23</v>
      </c>
      <c r="C7" s="75" t="s">
        <v>24</v>
      </c>
      <c r="D7" s="75" t="s">
        <v>25</v>
      </c>
      <c r="E7" s="75" t="s">
        <v>26</v>
      </c>
      <c r="F7" s="76" t="s">
        <v>27</v>
      </c>
      <c r="H7" s="10" t="s">
        <v>5</v>
      </c>
      <c r="I7" s="74" t="s">
        <v>23</v>
      </c>
      <c r="J7" s="75" t="s">
        <v>24</v>
      </c>
      <c r="K7" s="75" t="s">
        <v>25</v>
      </c>
      <c r="L7" s="75" t="s">
        <v>26</v>
      </c>
      <c r="M7" s="76" t="s">
        <v>27</v>
      </c>
      <c r="O7" s="10" t="s">
        <v>5</v>
      </c>
      <c r="P7" s="74" t="s">
        <v>23</v>
      </c>
      <c r="Q7" s="75" t="s">
        <v>24</v>
      </c>
      <c r="R7" s="75" t="s">
        <v>25</v>
      </c>
      <c r="S7" s="75" t="s">
        <v>26</v>
      </c>
      <c r="T7" s="76" t="s">
        <v>27</v>
      </c>
    </row>
    <row r="8" spans="1:26" x14ac:dyDescent="0.35">
      <c r="A8" s="13">
        <v>0</v>
      </c>
      <c r="B8" s="39">
        <f t="shared" ref="B8:B31" si="0">SUM(C8:F8)</f>
        <v>0</v>
      </c>
      <c r="C8" s="14">
        <v>0</v>
      </c>
      <c r="D8" s="14">
        <v>0</v>
      </c>
      <c r="E8" s="14">
        <v>0</v>
      </c>
      <c r="F8" s="39">
        <v>0</v>
      </c>
      <c r="H8" s="13">
        <v>0</v>
      </c>
      <c r="I8" s="39">
        <f t="shared" ref="I8:I31" si="1">SUM(J8:M8)</f>
        <v>2</v>
      </c>
      <c r="J8" s="14">
        <v>2</v>
      </c>
      <c r="K8" s="14">
        <v>0</v>
      </c>
      <c r="L8" s="14">
        <v>0</v>
      </c>
      <c r="M8" s="39">
        <v>0</v>
      </c>
      <c r="O8" s="13">
        <v>0</v>
      </c>
      <c r="P8" s="39">
        <f t="shared" ref="P8:P31" si="2">SUM(Q8:T8)</f>
        <v>2</v>
      </c>
      <c r="Q8" s="14">
        <f>C8+J8</f>
        <v>2</v>
      </c>
      <c r="R8" s="14">
        <f t="shared" ref="R8:T31" si="3">D8+K8</f>
        <v>0</v>
      </c>
      <c r="S8" s="14">
        <f t="shared" si="3"/>
        <v>0</v>
      </c>
      <c r="T8" s="39">
        <f t="shared" si="3"/>
        <v>0</v>
      </c>
    </row>
    <row r="9" spans="1:26" x14ac:dyDescent="0.35">
      <c r="A9" s="16">
        <v>4.1666666666666699E-2</v>
      </c>
      <c r="B9" s="39">
        <f t="shared" si="0"/>
        <v>0</v>
      </c>
      <c r="C9" s="14">
        <v>0</v>
      </c>
      <c r="D9" s="14">
        <v>0</v>
      </c>
      <c r="E9" s="14">
        <v>0</v>
      </c>
      <c r="F9" s="39">
        <v>0</v>
      </c>
      <c r="H9" s="16">
        <v>4.1666666666666699E-2</v>
      </c>
      <c r="I9" s="39">
        <f t="shared" si="1"/>
        <v>1</v>
      </c>
      <c r="J9" s="14">
        <v>1</v>
      </c>
      <c r="K9" s="14">
        <v>0</v>
      </c>
      <c r="L9" s="14">
        <v>0</v>
      </c>
      <c r="M9" s="39">
        <v>0</v>
      </c>
      <c r="O9" s="16">
        <v>4.1666666666666699E-2</v>
      </c>
      <c r="P9" s="39">
        <f t="shared" si="2"/>
        <v>1</v>
      </c>
      <c r="Q9" s="14">
        <f t="shared" ref="Q9:Q31" si="4">C9+J9</f>
        <v>1</v>
      </c>
      <c r="R9" s="14">
        <f t="shared" si="3"/>
        <v>0</v>
      </c>
      <c r="S9" s="14">
        <f t="shared" si="3"/>
        <v>0</v>
      </c>
      <c r="T9" s="39">
        <f t="shared" si="3"/>
        <v>0</v>
      </c>
    </row>
    <row r="10" spans="1:26" x14ac:dyDescent="0.35">
      <c r="A10" s="16">
        <v>8.3333333333333301E-2</v>
      </c>
      <c r="B10" s="39">
        <f t="shared" si="0"/>
        <v>2</v>
      </c>
      <c r="C10" s="14">
        <v>0</v>
      </c>
      <c r="D10" s="14">
        <v>2</v>
      </c>
      <c r="E10" s="14">
        <v>0</v>
      </c>
      <c r="F10" s="39">
        <v>0</v>
      </c>
      <c r="H10" s="16">
        <v>8.3333333333333301E-2</v>
      </c>
      <c r="I10" s="39">
        <f t="shared" si="1"/>
        <v>2</v>
      </c>
      <c r="J10" s="14">
        <v>2</v>
      </c>
      <c r="K10" s="14">
        <v>0</v>
      </c>
      <c r="L10" s="14">
        <v>0</v>
      </c>
      <c r="M10" s="39">
        <v>0</v>
      </c>
      <c r="O10" s="16">
        <v>8.3333333333333301E-2</v>
      </c>
      <c r="P10" s="39">
        <f t="shared" si="2"/>
        <v>4</v>
      </c>
      <c r="Q10" s="14">
        <f t="shared" si="4"/>
        <v>2</v>
      </c>
      <c r="R10" s="14">
        <f t="shared" si="3"/>
        <v>2</v>
      </c>
      <c r="S10" s="14">
        <f t="shared" si="3"/>
        <v>0</v>
      </c>
      <c r="T10" s="39">
        <f t="shared" si="3"/>
        <v>0</v>
      </c>
    </row>
    <row r="11" spans="1:26" x14ac:dyDescent="0.35">
      <c r="A11" s="16">
        <v>0.125</v>
      </c>
      <c r="B11" s="39">
        <f t="shared" si="0"/>
        <v>0</v>
      </c>
      <c r="C11" s="14">
        <v>0</v>
      </c>
      <c r="D11" s="14">
        <v>0</v>
      </c>
      <c r="E11" s="14">
        <v>0</v>
      </c>
      <c r="F11" s="39">
        <v>0</v>
      </c>
      <c r="H11" s="16">
        <v>0.125</v>
      </c>
      <c r="I11" s="39">
        <f t="shared" si="1"/>
        <v>0</v>
      </c>
      <c r="J11" s="14">
        <v>0</v>
      </c>
      <c r="K11" s="14">
        <v>0</v>
      </c>
      <c r="L11" s="14">
        <v>0</v>
      </c>
      <c r="M11" s="39">
        <v>0</v>
      </c>
      <c r="O11" s="16">
        <v>0.125</v>
      </c>
      <c r="P11" s="39">
        <f t="shared" si="2"/>
        <v>0</v>
      </c>
      <c r="Q11" s="14">
        <f t="shared" si="4"/>
        <v>0</v>
      </c>
      <c r="R11" s="14">
        <f t="shared" si="3"/>
        <v>0</v>
      </c>
      <c r="S11" s="14">
        <f t="shared" si="3"/>
        <v>0</v>
      </c>
      <c r="T11" s="39">
        <f t="shared" si="3"/>
        <v>0</v>
      </c>
    </row>
    <row r="12" spans="1:26" x14ac:dyDescent="0.35">
      <c r="A12" s="16">
        <v>0.16666666666666699</v>
      </c>
      <c r="B12" s="39">
        <f t="shared" si="0"/>
        <v>1</v>
      </c>
      <c r="C12" s="14">
        <v>1</v>
      </c>
      <c r="D12" s="14">
        <v>0</v>
      </c>
      <c r="E12" s="14">
        <v>0</v>
      </c>
      <c r="F12" s="39">
        <v>0</v>
      </c>
      <c r="H12" s="16">
        <v>0.16666666666666699</v>
      </c>
      <c r="I12" s="39">
        <f t="shared" si="1"/>
        <v>0</v>
      </c>
      <c r="J12" s="14">
        <v>0</v>
      </c>
      <c r="K12" s="14">
        <v>0</v>
      </c>
      <c r="L12" s="14">
        <v>0</v>
      </c>
      <c r="M12" s="39">
        <v>0</v>
      </c>
      <c r="O12" s="16">
        <v>0.16666666666666699</v>
      </c>
      <c r="P12" s="39">
        <f t="shared" si="2"/>
        <v>1</v>
      </c>
      <c r="Q12" s="14">
        <f t="shared" si="4"/>
        <v>1</v>
      </c>
      <c r="R12" s="14">
        <f t="shared" si="3"/>
        <v>0</v>
      </c>
      <c r="S12" s="14">
        <f t="shared" si="3"/>
        <v>0</v>
      </c>
      <c r="T12" s="39">
        <f t="shared" si="3"/>
        <v>0</v>
      </c>
    </row>
    <row r="13" spans="1:26" x14ac:dyDescent="0.35">
      <c r="A13" s="16">
        <v>0.20833333333333301</v>
      </c>
      <c r="B13" s="39">
        <f t="shared" si="0"/>
        <v>1</v>
      </c>
      <c r="C13" s="14">
        <v>1</v>
      </c>
      <c r="D13" s="14">
        <v>0</v>
      </c>
      <c r="E13" s="14">
        <v>0</v>
      </c>
      <c r="F13" s="39">
        <v>0</v>
      </c>
      <c r="H13" s="16">
        <v>0.20833333333333301</v>
      </c>
      <c r="I13" s="39">
        <f t="shared" si="1"/>
        <v>0</v>
      </c>
      <c r="J13" s="14">
        <v>0</v>
      </c>
      <c r="K13" s="14">
        <v>0</v>
      </c>
      <c r="L13" s="14">
        <v>0</v>
      </c>
      <c r="M13" s="39">
        <v>0</v>
      </c>
      <c r="O13" s="16">
        <v>0.20833333333333301</v>
      </c>
      <c r="P13" s="39">
        <f t="shared" si="2"/>
        <v>1</v>
      </c>
      <c r="Q13" s="14">
        <f t="shared" si="4"/>
        <v>1</v>
      </c>
      <c r="R13" s="14">
        <f t="shared" si="3"/>
        <v>0</v>
      </c>
      <c r="S13" s="14">
        <f t="shared" si="3"/>
        <v>0</v>
      </c>
      <c r="T13" s="39">
        <f t="shared" si="3"/>
        <v>0</v>
      </c>
    </row>
    <row r="14" spans="1:26" x14ac:dyDescent="0.35">
      <c r="A14" s="16">
        <v>0.25</v>
      </c>
      <c r="B14" s="39">
        <f t="shared" si="0"/>
        <v>2</v>
      </c>
      <c r="C14" s="14">
        <v>1</v>
      </c>
      <c r="D14" s="14">
        <v>1</v>
      </c>
      <c r="E14" s="14">
        <v>0</v>
      </c>
      <c r="F14" s="39">
        <v>0</v>
      </c>
      <c r="H14" s="16">
        <v>0.25</v>
      </c>
      <c r="I14" s="39">
        <f t="shared" si="1"/>
        <v>0</v>
      </c>
      <c r="J14" s="14">
        <v>0</v>
      </c>
      <c r="K14" s="14">
        <v>0</v>
      </c>
      <c r="L14" s="14">
        <v>0</v>
      </c>
      <c r="M14" s="39">
        <v>0</v>
      </c>
      <c r="O14" s="16">
        <v>0.25</v>
      </c>
      <c r="P14" s="39">
        <f t="shared" si="2"/>
        <v>2</v>
      </c>
      <c r="Q14" s="14">
        <f t="shared" si="4"/>
        <v>1</v>
      </c>
      <c r="R14" s="14">
        <f t="shared" si="3"/>
        <v>1</v>
      </c>
      <c r="S14" s="14">
        <f t="shared" si="3"/>
        <v>0</v>
      </c>
      <c r="T14" s="39">
        <f t="shared" si="3"/>
        <v>0</v>
      </c>
    </row>
    <row r="15" spans="1:26" x14ac:dyDescent="0.35">
      <c r="A15" s="16">
        <v>0.29166666666666702</v>
      </c>
      <c r="B15" s="39">
        <f t="shared" si="0"/>
        <v>8</v>
      </c>
      <c r="C15" s="14">
        <v>7</v>
      </c>
      <c r="D15" s="14">
        <v>1</v>
      </c>
      <c r="E15" s="14">
        <v>0</v>
      </c>
      <c r="F15" s="39">
        <v>0</v>
      </c>
      <c r="H15" s="16">
        <v>0.29166666666666702</v>
      </c>
      <c r="I15" s="39">
        <f t="shared" si="1"/>
        <v>3</v>
      </c>
      <c r="J15" s="14">
        <v>2</v>
      </c>
      <c r="K15" s="14">
        <v>1</v>
      </c>
      <c r="L15" s="14">
        <v>0</v>
      </c>
      <c r="M15" s="39">
        <v>0</v>
      </c>
      <c r="O15" s="16">
        <v>0.29166666666666702</v>
      </c>
      <c r="P15" s="39">
        <f t="shared" si="2"/>
        <v>11</v>
      </c>
      <c r="Q15" s="14">
        <f t="shared" si="4"/>
        <v>9</v>
      </c>
      <c r="R15" s="14">
        <f t="shared" si="3"/>
        <v>2</v>
      </c>
      <c r="S15" s="14">
        <f t="shared" si="3"/>
        <v>0</v>
      </c>
      <c r="T15" s="39">
        <f t="shared" si="3"/>
        <v>0</v>
      </c>
    </row>
    <row r="16" spans="1:26" x14ac:dyDescent="0.35">
      <c r="A16" s="16">
        <v>0.33333333333333298</v>
      </c>
      <c r="B16" s="39">
        <f t="shared" si="0"/>
        <v>11</v>
      </c>
      <c r="C16" s="14">
        <v>9</v>
      </c>
      <c r="D16" s="14">
        <v>2</v>
      </c>
      <c r="E16" s="14">
        <v>0</v>
      </c>
      <c r="F16" s="39">
        <v>0</v>
      </c>
      <c r="H16" s="16">
        <v>0.33333333333333298</v>
      </c>
      <c r="I16" s="39">
        <f t="shared" si="1"/>
        <v>3</v>
      </c>
      <c r="J16" s="14">
        <v>3</v>
      </c>
      <c r="K16" s="14">
        <v>0</v>
      </c>
      <c r="L16" s="14">
        <v>0</v>
      </c>
      <c r="M16" s="39">
        <v>0</v>
      </c>
      <c r="O16" s="16">
        <v>0.33333333333333298</v>
      </c>
      <c r="P16" s="39">
        <f t="shared" si="2"/>
        <v>14</v>
      </c>
      <c r="Q16" s="14">
        <f t="shared" si="4"/>
        <v>12</v>
      </c>
      <c r="R16" s="14">
        <f t="shared" si="3"/>
        <v>2</v>
      </c>
      <c r="S16" s="14">
        <f t="shared" si="3"/>
        <v>0</v>
      </c>
      <c r="T16" s="39">
        <f t="shared" si="3"/>
        <v>0</v>
      </c>
    </row>
    <row r="17" spans="1:20" x14ac:dyDescent="0.35">
      <c r="A17" s="16">
        <v>0.375</v>
      </c>
      <c r="B17" s="39">
        <f t="shared" si="0"/>
        <v>35</v>
      </c>
      <c r="C17" s="14">
        <v>24</v>
      </c>
      <c r="D17" s="14">
        <v>11</v>
      </c>
      <c r="E17" s="14">
        <v>0</v>
      </c>
      <c r="F17" s="39">
        <v>0</v>
      </c>
      <c r="H17" s="16">
        <v>0.375</v>
      </c>
      <c r="I17" s="39">
        <f t="shared" si="1"/>
        <v>13</v>
      </c>
      <c r="J17" s="14">
        <v>12</v>
      </c>
      <c r="K17" s="14">
        <v>1</v>
      </c>
      <c r="L17" s="14">
        <v>0</v>
      </c>
      <c r="M17" s="39">
        <v>0</v>
      </c>
      <c r="O17" s="16">
        <v>0.375</v>
      </c>
      <c r="P17" s="39">
        <f t="shared" si="2"/>
        <v>48</v>
      </c>
      <c r="Q17" s="14">
        <f t="shared" si="4"/>
        <v>36</v>
      </c>
      <c r="R17" s="14">
        <f t="shared" si="3"/>
        <v>12</v>
      </c>
      <c r="S17" s="14">
        <f t="shared" si="3"/>
        <v>0</v>
      </c>
      <c r="T17" s="39">
        <f t="shared" si="3"/>
        <v>0</v>
      </c>
    </row>
    <row r="18" spans="1:20" x14ac:dyDescent="0.35">
      <c r="A18" s="16">
        <v>0.41666666666666702</v>
      </c>
      <c r="B18" s="39">
        <f t="shared" si="0"/>
        <v>16</v>
      </c>
      <c r="C18" s="14">
        <v>12</v>
      </c>
      <c r="D18" s="14">
        <v>3</v>
      </c>
      <c r="E18" s="14">
        <v>0</v>
      </c>
      <c r="F18" s="39">
        <v>1</v>
      </c>
      <c r="H18" s="16">
        <v>0.41666666666666702</v>
      </c>
      <c r="I18" s="39">
        <f t="shared" si="1"/>
        <v>9</v>
      </c>
      <c r="J18" s="14">
        <v>9</v>
      </c>
      <c r="K18" s="14">
        <v>0</v>
      </c>
      <c r="L18" s="14">
        <v>0</v>
      </c>
      <c r="M18" s="39">
        <v>0</v>
      </c>
      <c r="O18" s="16">
        <v>0.41666666666666702</v>
      </c>
      <c r="P18" s="39">
        <f t="shared" si="2"/>
        <v>25</v>
      </c>
      <c r="Q18" s="14">
        <f t="shared" si="4"/>
        <v>21</v>
      </c>
      <c r="R18" s="14">
        <f t="shared" si="3"/>
        <v>3</v>
      </c>
      <c r="S18" s="14">
        <f t="shared" si="3"/>
        <v>0</v>
      </c>
      <c r="T18" s="39">
        <f t="shared" si="3"/>
        <v>1</v>
      </c>
    </row>
    <row r="19" spans="1:20" x14ac:dyDescent="0.35">
      <c r="A19" s="16">
        <v>0.45833333333333298</v>
      </c>
      <c r="B19" s="39">
        <f t="shared" si="0"/>
        <v>19</v>
      </c>
      <c r="C19" s="14">
        <v>14</v>
      </c>
      <c r="D19" s="14">
        <v>5</v>
      </c>
      <c r="E19" s="14">
        <v>0</v>
      </c>
      <c r="F19" s="39">
        <v>0</v>
      </c>
      <c r="H19" s="16">
        <v>0.45833333333333298</v>
      </c>
      <c r="I19" s="39">
        <f t="shared" si="1"/>
        <v>13</v>
      </c>
      <c r="J19" s="14">
        <v>12</v>
      </c>
      <c r="K19" s="14">
        <v>1</v>
      </c>
      <c r="L19" s="14">
        <v>0</v>
      </c>
      <c r="M19" s="39">
        <v>0</v>
      </c>
      <c r="O19" s="16">
        <v>0.45833333333333298</v>
      </c>
      <c r="P19" s="39">
        <f t="shared" si="2"/>
        <v>32</v>
      </c>
      <c r="Q19" s="14">
        <f t="shared" si="4"/>
        <v>26</v>
      </c>
      <c r="R19" s="14">
        <f t="shared" si="3"/>
        <v>6</v>
      </c>
      <c r="S19" s="14">
        <f t="shared" si="3"/>
        <v>0</v>
      </c>
      <c r="T19" s="39">
        <f t="shared" si="3"/>
        <v>0</v>
      </c>
    </row>
    <row r="20" spans="1:20" x14ac:dyDescent="0.35">
      <c r="A20" s="16">
        <v>0.5</v>
      </c>
      <c r="B20" s="39">
        <f t="shared" si="0"/>
        <v>13</v>
      </c>
      <c r="C20" s="14">
        <v>6</v>
      </c>
      <c r="D20" s="14">
        <v>7</v>
      </c>
      <c r="E20" s="14">
        <v>0</v>
      </c>
      <c r="F20" s="39">
        <v>0</v>
      </c>
      <c r="H20" s="16">
        <v>0.5</v>
      </c>
      <c r="I20" s="39">
        <f t="shared" si="1"/>
        <v>14</v>
      </c>
      <c r="J20" s="14">
        <v>12</v>
      </c>
      <c r="K20" s="14">
        <v>2</v>
      </c>
      <c r="L20" s="14">
        <v>0</v>
      </c>
      <c r="M20" s="39">
        <v>0</v>
      </c>
      <c r="O20" s="16">
        <v>0.5</v>
      </c>
      <c r="P20" s="39">
        <f t="shared" si="2"/>
        <v>27</v>
      </c>
      <c r="Q20" s="14">
        <f t="shared" si="4"/>
        <v>18</v>
      </c>
      <c r="R20" s="14">
        <f t="shared" si="3"/>
        <v>9</v>
      </c>
      <c r="S20" s="14">
        <f t="shared" si="3"/>
        <v>0</v>
      </c>
      <c r="T20" s="39">
        <f t="shared" si="3"/>
        <v>0</v>
      </c>
    </row>
    <row r="21" spans="1:20" x14ac:dyDescent="0.35">
      <c r="A21" s="16">
        <v>0.54166666666666696</v>
      </c>
      <c r="B21" s="39">
        <f t="shared" si="0"/>
        <v>21</v>
      </c>
      <c r="C21" s="14">
        <v>18</v>
      </c>
      <c r="D21" s="14">
        <v>3</v>
      </c>
      <c r="E21" s="14">
        <v>0</v>
      </c>
      <c r="F21" s="39">
        <v>0</v>
      </c>
      <c r="H21" s="16">
        <v>0.54166666666666696</v>
      </c>
      <c r="I21" s="39">
        <f t="shared" si="1"/>
        <v>14</v>
      </c>
      <c r="J21" s="14">
        <v>13</v>
      </c>
      <c r="K21" s="14">
        <v>1</v>
      </c>
      <c r="L21" s="14">
        <v>0</v>
      </c>
      <c r="M21" s="39">
        <v>0</v>
      </c>
      <c r="O21" s="16">
        <v>0.54166666666666696</v>
      </c>
      <c r="P21" s="39">
        <f t="shared" si="2"/>
        <v>35</v>
      </c>
      <c r="Q21" s="14">
        <f t="shared" si="4"/>
        <v>31</v>
      </c>
      <c r="R21" s="14">
        <f t="shared" si="3"/>
        <v>4</v>
      </c>
      <c r="S21" s="14">
        <f t="shared" si="3"/>
        <v>0</v>
      </c>
      <c r="T21" s="39">
        <f t="shared" si="3"/>
        <v>0</v>
      </c>
    </row>
    <row r="22" spans="1:20" x14ac:dyDescent="0.35">
      <c r="A22" s="16">
        <v>0.58333333333333304</v>
      </c>
      <c r="B22" s="39">
        <f t="shared" si="0"/>
        <v>22</v>
      </c>
      <c r="C22" s="14">
        <v>17</v>
      </c>
      <c r="D22" s="14">
        <v>4</v>
      </c>
      <c r="E22" s="14">
        <v>0</v>
      </c>
      <c r="F22" s="39">
        <v>1</v>
      </c>
      <c r="H22" s="16">
        <v>0.58333333333333304</v>
      </c>
      <c r="I22" s="39">
        <f t="shared" si="1"/>
        <v>23</v>
      </c>
      <c r="J22" s="14">
        <v>21</v>
      </c>
      <c r="K22" s="14">
        <v>2</v>
      </c>
      <c r="L22" s="14">
        <v>0</v>
      </c>
      <c r="M22" s="39">
        <v>0</v>
      </c>
      <c r="O22" s="16">
        <v>0.58333333333333304</v>
      </c>
      <c r="P22" s="39">
        <f t="shared" si="2"/>
        <v>45</v>
      </c>
      <c r="Q22" s="14">
        <f t="shared" si="4"/>
        <v>38</v>
      </c>
      <c r="R22" s="14">
        <f t="shared" si="3"/>
        <v>6</v>
      </c>
      <c r="S22" s="14">
        <f t="shared" si="3"/>
        <v>0</v>
      </c>
      <c r="T22" s="39">
        <f t="shared" si="3"/>
        <v>1</v>
      </c>
    </row>
    <row r="23" spans="1:20" x14ac:dyDescent="0.35">
      <c r="A23" s="16">
        <v>0.625</v>
      </c>
      <c r="B23" s="39">
        <f t="shared" si="0"/>
        <v>23</v>
      </c>
      <c r="C23" s="14">
        <v>15</v>
      </c>
      <c r="D23" s="14">
        <v>8</v>
      </c>
      <c r="E23" s="14">
        <v>0</v>
      </c>
      <c r="F23" s="39">
        <v>0</v>
      </c>
      <c r="H23" s="16">
        <v>0.625</v>
      </c>
      <c r="I23" s="39">
        <f t="shared" si="1"/>
        <v>30</v>
      </c>
      <c r="J23" s="14">
        <v>29</v>
      </c>
      <c r="K23" s="14">
        <v>1</v>
      </c>
      <c r="L23" s="14">
        <v>0</v>
      </c>
      <c r="M23" s="39">
        <v>0</v>
      </c>
      <c r="O23" s="16">
        <v>0.625</v>
      </c>
      <c r="P23" s="39">
        <f t="shared" si="2"/>
        <v>53</v>
      </c>
      <c r="Q23" s="14">
        <f t="shared" si="4"/>
        <v>44</v>
      </c>
      <c r="R23" s="14">
        <f t="shared" si="3"/>
        <v>9</v>
      </c>
      <c r="S23" s="14">
        <f t="shared" si="3"/>
        <v>0</v>
      </c>
      <c r="T23" s="39">
        <f t="shared" si="3"/>
        <v>0</v>
      </c>
    </row>
    <row r="24" spans="1:20" x14ac:dyDescent="0.35">
      <c r="A24" s="16">
        <v>0.66666666666666696</v>
      </c>
      <c r="B24" s="39">
        <f t="shared" si="0"/>
        <v>31</v>
      </c>
      <c r="C24" s="14">
        <v>19</v>
      </c>
      <c r="D24" s="14">
        <v>12</v>
      </c>
      <c r="E24" s="14">
        <v>0</v>
      </c>
      <c r="F24" s="39">
        <v>0</v>
      </c>
      <c r="H24" s="16">
        <v>0.66666666666666696</v>
      </c>
      <c r="I24" s="39">
        <f t="shared" si="1"/>
        <v>37</v>
      </c>
      <c r="J24" s="14">
        <v>36</v>
      </c>
      <c r="K24" s="14">
        <v>1</v>
      </c>
      <c r="L24" s="14">
        <v>0</v>
      </c>
      <c r="M24" s="39">
        <v>0</v>
      </c>
      <c r="O24" s="16">
        <v>0.66666666666666696</v>
      </c>
      <c r="P24" s="39">
        <f t="shared" si="2"/>
        <v>68</v>
      </c>
      <c r="Q24" s="14">
        <f t="shared" si="4"/>
        <v>55</v>
      </c>
      <c r="R24" s="14">
        <f t="shared" si="3"/>
        <v>13</v>
      </c>
      <c r="S24" s="14">
        <f t="shared" si="3"/>
        <v>0</v>
      </c>
      <c r="T24" s="39">
        <f t="shared" si="3"/>
        <v>0</v>
      </c>
    </row>
    <row r="25" spans="1:20" x14ac:dyDescent="0.35">
      <c r="A25" s="16">
        <v>0.70833333333333304</v>
      </c>
      <c r="B25" s="39">
        <f t="shared" si="0"/>
        <v>32</v>
      </c>
      <c r="C25" s="14">
        <v>21</v>
      </c>
      <c r="D25" s="14">
        <v>11</v>
      </c>
      <c r="E25" s="14">
        <v>0</v>
      </c>
      <c r="F25" s="39">
        <v>0</v>
      </c>
      <c r="H25" s="16">
        <v>0.70833333333333304</v>
      </c>
      <c r="I25" s="39">
        <f t="shared" si="1"/>
        <v>37</v>
      </c>
      <c r="J25" s="14">
        <v>35</v>
      </c>
      <c r="K25" s="14">
        <v>2</v>
      </c>
      <c r="L25" s="14">
        <v>0</v>
      </c>
      <c r="M25" s="39">
        <v>0</v>
      </c>
      <c r="O25" s="16">
        <v>0.70833333333333304</v>
      </c>
      <c r="P25" s="39">
        <f t="shared" si="2"/>
        <v>69</v>
      </c>
      <c r="Q25" s="14">
        <f t="shared" si="4"/>
        <v>56</v>
      </c>
      <c r="R25" s="14">
        <f t="shared" si="3"/>
        <v>13</v>
      </c>
      <c r="S25" s="14">
        <f t="shared" si="3"/>
        <v>0</v>
      </c>
      <c r="T25" s="39">
        <f t="shared" si="3"/>
        <v>0</v>
      </c>
    </row>
    <row r="26" spans="1:20" x14ac:dyDescent="0.35">
      <c r="A26" s="16">
        <v>0.75</v>
      </c>
      <c r="B26" s="39">
        <f t="shared" si="0"/>
        <v>32</v>
      </c>
      <c r="C26" s="14">
        <v>23</v>
      </c>
      <c r="D26" s="14">
        <v>9</v>
      </c>
      <c r="E26" s="14">
        <v>0</v>
      </c>
      <c r="F26" s="39">
        <v>0</v>
      </c>
      <c r="H26" s="16">
        <v>0.75</v>
      </c>
      <c r="I26" s="39">
        <f t="shared" si="1"/>
        <v>18</v>
      </c>
      <c r="J26" s="14">
        <v>18</v>
      </c>
      <c r="K26" s="14">
        <v>0</v>
      </c>
      <c r="L26" s="14">
        <v>0</v>
      </c>
      <c r="M26" s="39">
        <v>0</v>
      </c>
      <c r="O26" s="16">
        <v>0.75</v>
      </c>
      <c r="P26" s="39">
        <f t="shared" si="2"/>
        <v>50</v>
      </c>
      <c r="Q26" s="14">
        <f t="shared" si="4"/>
        <v>41</v>
      </c>
      <c r="R26" s="14">
        <f t="shared" si="3"/>
        <v>9</v>
      </c>
      <c r="S26" s="14">
        <f t="shared" si="3"/>
        <v>0</v>
      </c>
      <c r="T26" s="39">
        <f t="shared" si="3"/>
        <v>0</v>
      </c>
    </row>
    <row r="27" spans="1:20" x14ac:dyDescent="0.35">
      <c r="A27" s="16">
        <v>0.79166666666666696</v>
      </c>
      <c r="B27" s="39">
        <f t="shared" si="0"/>
        <v>28</v>
      </c>
      <c r="C27" s="14">
        <v>17</v>
      </c>
      <c r="D27" s="14">
        <v>11</v>
      </c>
      <c r="E27" s="14">
        <v>0</v>
      </c>
      <c r="F27" s="39">
        <v>0</v>
      </c>
      <c r="H27" s="16">
        <v>0.79166666666666696</v>
      </c>
      <c r="I27" s="39">
        <f t="shared" si="1"/>
        <v>25</v>
      </c>
      <c r="J27" s="14">
        <v>25</v>
      </c>
      <c r="K27" s="14">
        <v>0</v>
      </c>
      <c r="L27" s="14">
        <v>0</v>
      </c>
      <c r="M27" s="39">
        <v>0</v>
      </c>
      <c r="O27" s="16">
        <v>0.79166666666666696</v>
      </c>
      <c r="P27" s="39">
        <f t="shared" si="2"/>
        <v>53</v>
      </c>
      <c r="Q27" s="14">
        <f t="shared" si="4"/>
        <v>42</v>
      </c>
      <c r="R27" s="14">
        <f t="shared" si="3"/>
        <v>11</v>
      </c>
      <c r="S27" s="14">
        <f t="shared" si="3"/>
        <v>0</v>
      </c>
      <c r="T27" s="39">
        <f t="shared" si="3"/>
        <v>0</v>
      </c>
    </row>
    <row r="28" spans="1:20" x14ac:dyDescent="0.35">
      <c r="A28" s="16">
        <v>0.83333333333333304</v>
      </c>
      <c r="B28" s="39">
        <f t="shared" si="0"/>
        <v>16</v>
      </c>
      <c r="C28" s="14">
        <v>13</v>
      </c>
      <c r="D28" s="14">
        <v>3</v>
      </c>
      <c r="E28" s="14">
        <v>0</v>
      </c>
      <c r="F28" s="39">
        <v>0</v>
      </c>
      <c r="H28" s="16">
        <v>0.83333333333333304</v>
      </c>
      <c r="I28" s="39">
        <f t="shared" si="1"/>
        <v>12</v>
      </c>
      <c r="J28" s="14">
        <v>12</v>
      </c>
      <c r="K28" s="14">
        <v>0</v>
      </c>
      <c r="L28" s="14">
        <v>0</v>
      </c>
      <c r="M28" s="39">
        <v>0</v>
      </c>
      <c r="O28" s="16">
        <v>0.83333333333333304</v>
      </c>
      <c r="P28" s="39">
        <f t="shared" si="2"/>
        <v>28</v>
      </c>
      <c r="Q28" s="14">
        <f t="shared" si="4"/>
        <v>25</v>
      </c>
      <c r="R28" s="14">
        <f t="shared" si="3"/>
        <v>3</v>
      </c>
      <c r="S28" s="14">
        <f t="shared" si="3"/>
        <v>0</v>
      </c>
      <c r="T28" s="39">
        <f t="shared" si="3"/>
        <v>0</v>
      </c>
    </row>
    <row r="29" spans="1:20" x14ac:dyDescent="0.35">
      <c r="A29" s="16">
        <v>0.875</v>
      </c>
      <c r="B29" s="39">
        <f t="shared" si="0"/>
        <v>24</v>
      </c>
      <c r="C29" s="14">
        <v>20</v>
      </c>
      <c r="D29" s="14">
        <v>4</v>
      </c>
      <c r="E29" s="14">
        <v>0</v>
      </c>
      <c r="F29" s="39">
        <v>0</v>
      </c>
      <c r="H29" s="16">
        <v>0.875</v>
      </c>
      <c r="I29" s="39">
        <f t="shared" si="1"/>
        <v>11</v>
      </c>
      <c r="J29" s="14">
        <v>11</v>
      </c>
      <c r="K29" s="14">
        <v>0</v>
      </c>
      <c r="L29" s="14">
        <v>0</v>
      </c>
      <c r="M29" s="39">
        <v>0</v>
      </c>
      <c r="O29" s="16">
        <v>0.875</v>
      </c>
      <c r="P29" s="39">
        <f t="shared" si="2"/>
        <v>35</v>
      </c>
      <c r="Q29" s="14">
        <f t="shared" si="4"/>
        <v>31</v>
      </c>
      <c r="R29" s="14">
        <f t="shared" si="3"/>
        <v>4</v>
      </c>
      <c r="S29" s="14">
        <f t="shared" si="3"/>
        <v>0</v>
      </c>
      <c r="T29" s="39">
        <f t="shared" si="3"/>
        <v>0</v>
      </c>
    </row>
    <row r="30" spans="1:20" x14ac:dyDescent="0.35">
      <c r="A30" s="16">
        <v>0.91666666666666696</v>
      </c>
      <c r="B30" s="39">
        <f t="shared" si="0"/>
        <v>13</v>
      </c>
      <c r="C30" s="14">
        <v>10</v>
      </c>
      <c r="D30" s="14">
        <v>3</v>
      </c>
      <c r="E30" s="14">
        <v>0</v>
      </c>
      <c r="F30" s="39">
        <v>0</v>
      </c>
      <c r="H30" s="16">
        <v>0.91666666666666696</v>
      </c>
      <c r="I30" s="39">
        <f t="shared" si="1"/>
        <v>13</v>
      </c>
      <c r="J30" s="14">
        <v>13</v>
      </c>
      <c r="K30" s="14">
        <v>0</v>
      </c>
      <c r="L30" s="14">
        <v>0</v>
      </c>
      <c r="M30" s="39">
        <v>0</v>
      </c>
      <c r="O30" s="16">
        <v>0.91666666666666696</v>
      </c>
      <c r="P30" s="39">
        <f t="shared" si="2"/>
        <v>26</v>
      </c>
      <c r="Q30" s="14">
        <f t="shared" si="4"/>
        <v>23</v>
      </c>
      <c r="R30" s="14">
        <f t="shared" si="3"/>
        <v>3</v>
      </c>
      <c r="S30" s="14">
        <f t="shared" si="3"/>
        <v>0</v>
      </c>
      <c r="T30" s="39">
        <f t="shared" si="3"/>
        <v>0</v>
      </c>
    </row>
    <row r="31" spans="1:20" ht="15" thickBot="1" x14ac:dyDescent="0.4">
      <c r="A31" s="18">
        <v>0.95833333333333304</v>
      </c>
      <c r="B31" s="47">
        <f t="shared" si="0"/>
        <v>5</v>
      </c>
      <c r="C31" s="19">
        <v>0</v>
      </c>
      <c r="D31" s="19">
        <v>5</v>
      </c>
      <c r="E31" s="19">
        <v>0</v>
      </c>
      <c r="F31" s="47">
        <v>0</v>
      </c>
      <c r="H31" s="18">
        <v>0.95833333333333304</v>
      </c>
      <c r="I31" s="47">
        <f t="shared" si="1"/>
        <v>5</v>
      </c>
      <c r="J31" s="19">
        <v>4</v>
      </c>
      <c r="K31" s="19">
        <v>1</v>
      </c>
      <c r="L31" s="19">
        <v>0</v>
      </c>
      <c r="M31" s="47">
        <v>0</v>
      </c>
      <c r="O31" s="18">
        <v>0.95833333333333304</v>
      </c>
      <c r="P31" s="47">
        <f t="shared" si="2"/>
        <v>10</v>
      </c>
      <c r="Q31" s="19">
        <f t="shared" si="4"/>
        <v>4</v>
      </c>
      <c r="R31" s="19">
        <f t="shared" si="3"/>
        <v>6</v>
      </c>
      <c r="S31" s="19">
        <f t="shared" si="3"/>
        <v>0</v>
      </c>
      <c r="T31" s="47">
        <f t="shared" si="3"/>
        <v>0</v>
      </c>
    </row>
    <row r="32" spans="1:20" x14ac:dyDescent="0.35">
      <c r="A32" s="21"/>
      <c r="B32" s="39"/>
      <c r="C32" s="14"/>
      <c r="D32" s="14"/>
      <c r="E32" s="14"/>
      <c r="F32" s="39"/>
      <c r="H32" s="21"/>
      <c r="I32" s="39"/>
      <c r="J32" s="14"/>
      <c r="K32" s="14"/>
      <c r="L32" s="14"/>
      <c r="M32" s="39"/>
      <c r="O32" s="21"/>
      <c r="P32" s="39"/>
      <c r="Q32" s="14"/>
      <c r="R32" s="14"/>
      <c r="S32" s="14"/>
      <c r="T32" s="39"/>
    </row>
    <row r="33" spans="1:20" x14ac:dyDescent="0.35">
      <c r="A33" s="21" t="s">
        <v>15</v>
      </c>
      <c r="B33" s="39"/>
      <c r="C33" s="14"/>
      <c r="D33" s="14"/>
      <c r="E33" s="14"/>
      <c r="F33" s="39"/>
      <c r="H33" s="21" t="s">
        <v>15</v>
      </c>
      <c r="I33" s="39"/>
      <c r="J33" s="14"/>
      <c r="K33" s="14"/>
      <c r="L33" s="14"/>
      <c r="M33" s="39"/>
      <c r="O33" s="21" t="s">
        <v>15</v>
      </c>
      <c r="P33" s="39"/>
      <c r="Q33" s="14"/>
      <c r="R33" s="14"/>
      <c r="S33" s="14"/>
      <c r="T33" s="39"/>
    </row>
    <row r="34" spans="1:20" x14ac:dyDescent="0.35">
      <c r="A34" s="21" t="s">
        <v>16</v>
      </c>
      <c r="B34" s="39">
        <f t="shared" ref="B34:F34" si="5">SUM(B15:B26)</f>
        <v>263</v>
      </c>
      <c r="C34" s="14">
        <f t="shared" si="5"/>
        <v>185</v>
      </c>
      <c r="D34" s="14">
        <f t="shared" si="5"/>
        <v>76</v>
      </c>
      <c r="E34" s="14">
        <f t="shared" si="5"/>
        <v>0</v>
      </c>
      <c r="F34" s="39">
        <f t="shared" si="5"/>
        <v>2</v>
      </c>
      <c r="H34" s="21" t="s">
        <v>16</v>
      </c>
      <c r="I34" s="39">
        <f t="shared" ref="I34:M34" si="6">SUM(I15:I26)</f>
        <v>214</v>
      </c>
      <c r="J34" s="14">
        <f t="shared" si="6"/>
        <v>202</v>
      </c>
      <c r="K34" s="14">
        <f t="shared" si="6"/>
        <v>12</v>
      </c>
      <c r="L34" s="14">
        <f t="shared" si="6"/>
        <v>0</v>
      </c>
      <c r="M34" s="39">
        <f t="shared" si="6"/>
        <v>0</v>
      </c>
      <c r="O34" s="21" t="s">
        <v>16</v>
      </c>
      <c r="P34" s="39">
        <f t="shared" ref="P34:T34" si="7">SUM(P15:P26)</f>
        <v>477</v>
      </c>
      <c r="Q34" s="14">
        <f t="shared" si="7"/>
        <v>387</v>
      </c>
      <c r="R34" s="14">
        <f t="shared" si="7"/>
        <v>88</v>
      </c>
      <c r="S34" s="14">
        <f t="shared" si="7"/>
        <v>0</v>
      </c>
      <c r="T34" s="39">
        <f t="shared" si="7"/>
        <v>2</v>
      </c>
    </row>
    <row r="35" spans="1:20" x14ac:dyDescent="0.35">
      <c r="A35" s="21" t="s">
        <v>17</v>
      </c>
      <c r="B35" s="39">
        <f t="shared" ref="B35:F35" si="8">SUM(B14:B29)</f>
        <v>333</v>
      </c>
      <c r="C35" s="14">
        <f t="shared" si="8"/>
        <v>236</v>
      </c>
      <c r="D35" s="14">
        <f t="shared" si="8"/>
        <v>95</v>
      </c>
      <c r="E35" s="14">
        <f t="shared" si="8"/>
        <v>0</v>
      </c>
      <c r="F35" s="39">
        <f t="shared" si="8"/>
        <v>2</v>
      </c>
      <c r="H35" s="21" t="s">
        <v>17</v>
      </c>
      <c r="I35" s="39">
        <f t="shared" ref="I35:M35" si="9">SUM(I14:I29)</f>
        <v>262</v>
      </c>
      <c r="J35" s="14">
        <f t="shared" si="9"/>
        <v>250</v>
      </c>
      <c r="K35" s="14">
        <f t="shared" si="9"/>
        <v>12</v>
      </c>
      <c r="L35" s="14">
        <f t="shared" si="9"/>
        <v>0</v>
      </c>
      <c r="M35" s="39">
        <f t="shared" si="9"/>
        <v>0</v>
      </c>
      <c r="O35" s="21" t="s">
        <v>17</v>
      </c>
      <c r="P35" s="39">
        <f t="shared" ref="P35:T35" si="10">SUM(P14:P29)</f>
        <v>595</v>
      </c>
      <c r="Q35" s="14">
        <f t="shared" si="10"/>
        <v>486</v>
      </c>
      <c r="R35" s="14">
        <f t="shared" si="10"/>
        <v>107</v>
      </c>
      <c r="S35" s="14">
        <f t="shared" si="10"/>
        <v>0</v>
      </c>
      <c r="T35" s="39">
        <f t="shared" si="10"/>
        <v>2</v>
      </c>
    </row>
    <row r="36" spans="1:20" x14ac:dyDescent="0.35">
      <c r="A36" s="21" t="s">
        <v>18</v>
      </c>
      <c r="B36" s="39">
        <f t="shared" ref="B36:F36" si="11">SUM(B14:B31)</f>
        <v>351</v>
      </c>
      <c r="C36" s="14">
        <f t="shared" si="11"/>
        <v>246</v>
      </c>
      <c r="D36" s="14">
        <f t="shared" si="11"/>
        <v>103</v>
      </c>
      <c r="E36" s="14">
        <f t="shared" si="11"/>
        <v>0</v>
      </c>
      <c r="F36" s="39">
        <f t="shared" si="11"/>
        <v>2</v>
      </c>
      <c r="H36" s="21" t="s">
        <v>18</v>
      </c>
      <c r="I36" s="39">
        <f t="shared" ref="I36:M36" si="12">SUM(I14:I31)</f>
        <v>280</v>
      </c>
      <c r="J36" s="14">
        <f t="shared" si="12"/>
        <v>267</v>
      </c>
      <c r="K36" s="14">
        <f t="shared" si="12"/>
        <v>13</v>
      </c>
      <c r="L36" s="14">
        <f t="shared" si="12"/>
        <v>0</v>
      </c>
      <c r="M36" s="39">
        <f t="shared" si="12"/>
        <v>0</v>
      </c>
      <c r="O36" s="21" t="s">
        <v>18</v>
      </c>
      <c r="P36" s="39">
        <f t="shared" ref="P36:T36" si="13">SUM(P14:P31)</f>
        <v>631</v>
      </c>
      <c r="Q36" s="14">
        <f t="shared" si="13"/>
        <v>513</v>
      </c>
      <c r="R36" s="14">
        <f t="shared" si="13"/>
        <v>116</v>
      </c>
      <c r="S36" s="14">
        <f t="shared" si="13"/>
        <v>0</v>
      </c>
      <c r="T36" s="39">
        <f t="shared" si="13"/>
        <v>2</v>
      </c>
    </row>
    <row r="37" spans="1:20" x14ac:dyDescent="0.35">
      <c r="A37" s="21" t="s">
        <v>19</v>
      </c>
      <c r="B37" s="39">
        <f t="shared" ref="B37:F37" si="14">SUM(B8:B31)</f>
        <v>355</v>
      </c>
      <c r="C37" s="14">
        <f t="shared" si="14"/>
        <v>248</v>
      </c>
      <c r="D37" s="14">
        <f t="shared" si="14"/>
        <v>105</v>
      </c>
      <c r="E37" s="14">
        <f t="shared" si="14"/>
        <v>0</v>
      </c>
      <c r="F37" s="39">
        <f t="shared" si="14"/>
        <v>2</v>
      </c>
      <c r="H37" s="21" t="s">
        <v>19</v>
      </c>
      <c r="I37" s="39">
        <f t="shared" ref="I37:M37" si="15">SUM(I8:I31)</f>
        <v>285</v>
      </c>
      <c r="J37" s="14">
        <f t="shared" si="15"/>
        <v>272</v>
      </c>
      <c r="K37" s="14">
        <f t="shared" si="15"/>
        <v>13</v>
      </c>
      <c r="L37" s="14">
        <f t="shared" si="15"/>
        <v>0</v>
      </c>
      <c r="M37" s="39">
        <f t="shared" si="15"/>
        <v>0</v>
      </c>
      <c r="O37" s="21" t="s">
        <v>19</v>
      </c>
      <c r="P37" s="39">
        <f t="shared" ref="P37:T37" si="16">SUM(P8:P31)</f>
        <v>640</v>
      </c>
      <c r="Q37" s="14">
        <f t="shared" si="16"/>
        <v>520</v>
      </c>
      <c r="R37" s="14">
        <f t="shared" si="16"/>
        <v>118</v>
      </c>
      <c r="S37" s="14">
        <f t="shared" si="16"/>
        <v>0</v>
      </c>
      <c r="T37" s="39">
        <f t="shared" si="16"/>
        <v>2</v>
      </c>
    </row>
    <row r="38" spans="1:20" ht="15" thickBot="1" x14ac:dyDescent="0.4">
      <c r="A38" s="22"/>
      <c r="B38" s="47"/>
      <c r="C38" s="19"/>
      <c r="D38" s="19"/>
      <c r="E38" s="19"/>
      <c r="F38" s="47"/>
      <c r="H38" s="22"/>
      <c r="I38" s="47"/>
      <c r="J38" s="19"/>
      <c r="K38" s="19"/>
      <c r="L38" s="19"/>
      <c r="M38" s="47"/>
      <c r="O38" s="22"/>
      <c r="P38" s="47"/>
      <c r="Q38" s="19"/>
      <c r="R38" s="19"/>
      <c r="S38" s="19"/>
      <c r="T38" s="47"/>
    </row>
    <row r="39" spans="1:20" x14ac:dyDescent="0.35">
      <c r="A39" s="21" t="s">
        <v>20</v>
      </c>
      <c r="B39" s="77">
        <f>INDEX(($A8:$F19),MATCH(B40,B8:B19,0),1)</f>
        <v>0.375</v>
      </c>
      <c r="C39" s="23">
        <f t="shared" ref="C39:F39" si="17">INDEX(($A8:$F19),MATCH(C40,C8:C19,0),1)</f>
        <v>0.375</v>
      </c>
      <c r="D39" s="23">
        <f t="shared" si="17"/>
        <v>0.375</v>
      </c>
      <c r="E39" s="23">
        <f t="shared" si="17"/>
        <v>0</v>
      </c>
      <c r="F39" s="77">
        <f t="shared" si="17"/>
        <v>0.41666666666666702</v>
      </c>
      <c r="H39" s="21" t="s">
        <v>20</v>
      </c>
      <c r="I39" s="77">
        <f>INDEX(($H8:$M19),MATCH(I40,I8:I19,0),1)</f>
        <v>0.375</v>
      </c>
      <c r="J39" s="23">
        <f t="shared" ref="J39:M39" si="18">INDEX(($H8:$M19),MATCH(J40,J8:J19,0),1)</f>
        <v>0.375</v>
      </c>
      <c r="K39" s="23">
        <f t="shared" si="18"/>
        <v>0.29166666666666702</v>
      </c>
      <c r="L39" s="23">
        <f t="shared" si="18"/>
        <v>0</v>
      </c>
      <c r="M39" s="77">
        <f t="shared" si="18"/>
        <v>0</v>
      </c>
      <c r="O39" s="21" t="s">
        <v>20</v>
      </c>
      <c r="P39" s="77">
        <f>INDEX(($O8:$T19),MATCH(P40,P8:P19,0),1)</f>
        <v>0.375</v>
      </c>
      <c r="Q39" s="23">
        <f t="shared" ref="Q39:T39" si="19">INDEX(($O8:$T19),MATCH(Q40,Q8:Q19,0),1)</f>
        <v>0.375</v>
      </c>
      <c r="R39" s="23">
        <f t="shared" si="19"/>
        <v>0.375</v>
      </c>
      <c r="S39" s="23">
        <f t="shared" si="19"/>
        <v>0</v>
      </c>
      <c r="T39" s="77">
        <f t="shared" si="19"/>
        <v>0.41666666666666702</v>
      </c>
    </row>
    <row r="40" spans="1:20" s="28" customFormat="1" x14ac:dyDescent="0.35">
      <c r="A40" s="25"/>
      <c r="B40" s="78">
        <f t="shared" ref="B40:F40" si="20">MAX(B8:B19)</f>
        <v>35</v>
      </c>
      <c r="C40" s="26">
        <f t="shared" si="20"/>
        <v>24</v>
      </c>
      <c r="D40" s="26">
        <f t="shared" si="20"/>
        <v>11</v>
      </c>
      <c r="E40" s="26">
        <f t="shared" si="20"/>
        <v>0</v>
      </c>
      <c r="F40" s="78">
        <f t="shared" si="20"/>
        <v>1</v>
      </c>
      <c r="H40" s="25"/>
      <c r="I40" s="78">
        <f t="shared" ref="I40:M40" si="21">MAX(I8:I19)</f>
        <v>13</v>
      </c>
      <c r="J40" s="26">
        <f t="shared" si="21"/>
        <v>12</v>
      </c>
      <c r="K40" s="26">
        <f t="shared" si="21"/>
        <v>1</v>
      </c>
      <c r="L40" s="26">
        <f t="shared" si="21"/>
        <v>0</v>
      </c>
      <c r="M40" s="78">
        <f t="shared" si="21"/>
        <v>0</v>
      </c>
      <c r="O40" s="25"/>
      <c r="P40" s="78">
        <f t="shared" ref="P40:T40" si="22">MAX(P8:P19)</f>
        <v>48</v>
      </c>
      <c r="Q40" s="26">
        <f t="shared" si="22"/>
        <v>36</v>
      </c>
      <c r="R40" s="26">
        <f t="shared" si="22"/>
        <v>12</v>
      </c>
      <c r="S40" s="26">
        <f t="shared" si="22"/>
        <v>0</v>
      </c>
      <c r="T40" s="78">
        <f t="shared" si="22"/>
        <v>1</v>
      </c>
    </row>
    <row r="41" spans="1:20" x14ac:dyDescent="0.35">
      <c r="A41" s="21"/>
      <c r="B41" s="39"/>
      <c r="C41" s="14"/>
      <c r="D41" s="14"/>
      <c r="E41" s="14"/>
      <c r="F41" s="39"/>
      <c r="H41" s="21"/>
      <c r="I41" s="39"/>
      <c r="J41" s="14"/>
      <c r="K41" s="14"/>
      <c r="L41" s="14"/>
      <c r="M41" s="39"/>
      <c r="O41" s="21"/>
      <c r="P41" s="39"/>
      <c r="Q41" s="14"/>
      <c r="R41" s="14"/>
      <c r="S41" s="14"/>
      <c r="T41" s="39"/>
    </row>
    <row r="42" spans="1:20" x14ac:dyDescent="0.35">
      <c r="A42" s="21" t="s">
        <v>21</v>
      </c>
      <c r="B42" s="77">
        <f>INDEX(($A20:$F31),MATCH(B43,B20:B31,0),1)</f>
        <v>0.70833333333333304</v>
      </c>
      <c r="C42" s="23">
        <f t="shared" ref="C42:F42" si="23">INDEX(($A20:$F31),MATCH(C43,C20:C31,0),1)</f>
        <v>0.75</v>
      </c>
      <c r="D42" s="23">
        <f t="shared" si="23"/>
        <v>0.66666666666666696</v>
      </c>
      <c r="E42" s="23">
        <f t="shared" si="23"/>
        <v>0.5</v>
      </c>
      <c r="F42" s="77">
        <f t="shared" si="23"/>
        <v>0.58333333333333304</v>
      </c>
      <c r="H42" s="21" t="s">
        <v>21</v>
      </c>
      <c r="I42" s="77">
        <f>INDEX(($H20:$M31),MATCH(I43,I20:I31,0),1)</f>
        <v>0.66666666666666696</v>
      </c>
      <c r="J42" s="23">
        <f t="shared" ref="J42:M42" si="24">INDEX(($H20:$M31),MATCH(J43,J20:J31,0),1)</f>
        <v>0.66666666666666696</v>
      </c>
      <c r="K42" s="23">
        <f t="shared" si="24"/>
        <v>0.5</v>
      </c>
      <c r="L42" s="23">
        <f t="shared" si="24"/>
        <v>0.5</v>
      </c>
      <c r="M42" s="77">
        <f t="shared" si="24"/>
        <v>0.5</v>
      </c>
      <c r="O42" s="21" t="s">
        <v>21</v>
      </c>
      <c r="P42" s="77">
        <f>INDEX(($O20:$T31),MATCH(P43,P20:P31,0),1)</f>
        <v>0.70833333333333304</v>
      </c>
      <c r="Q42" s="23">
        <f t="shared" ref="Q42:T42" si="25">INDEX(($O20:$T31),MATCH(Q43,Q20:Q31,0),1)</f>
        <v>0.70833333333333304</v>
      </c>
      <c r="R42" s="23">
        <f t="shared" si="25"/>
        <v>0.66666666666666696</v>
      </c>
      <c r="S42" s="23">
        <f t="shared" si="25"/>
        <v>0.5</v>
      </c>
      <c r="T42" s="77">
        <f t="shared" si="25"/>
        <v>0.58333333333333304</v>
      </c>
    </row>
    <row r="43" spans="1:20" s="28" customFormat="1" ht="15" thickBot="1" x14ac:dyDescent="0.4">
      <c r="A43" s="30"/>
      <c r="B43" s="79">
        <f t="shared" ref="B43:F43" si="26">MAX(B20:B31)</f>
        <v>32</v>
      </c>
      <c r="C43" s="31">
        <f t="shared" si="26"/>
        <v>23</v>
      </c>
      <c r="D43" s="31">
        <f t="shared" si="26"/>
        <v>12</v>
      </c>
      <c r="E43" s="31">
        <f t="shared" si="26"/>
        <v>0</v>
      </c>
      <c r="F43" s="79">
        <f t="shared" si="26"/>
        <v>1</v>
      </c>
      <c r="H43" s="30"/>
      <c r="I43" s="79">
        <f t="shared" ref="I43:M43" si="27">MAX(I20:I31)</f>
        <v>37</v>
      </c>
      <c r="J43" s="31">
        <f t="shared" si="27"/>
        <v>36</v>
      </c>
      <c r="K43" s="31">
        <f t="shared" si="27"/>
        <v>2</v>
      </c>
      <c r="L43" s="31">
        <f t="shared" si="27"/>
        <v>0</v>
      </c>
      <c r="M43" s="79">
        <f t="shared" si="27"/>
        <v>0</v>
      </c>
      <c r="O43" s="30"/>
      <c r="P43" s="79">
        <f t="shared" ref="P43:T43" si="28">MAX(P20:P31)</f>
        <v>69</v>
      </c>
      <c r="Q43" s="31">
        <f t="shared" si="28"/>
        <v>56</v>
      </c>
      <c r="R43" s="31">
        <f t="shared" si="28"/>
        <v>13</v>
      </c>
      <c r="S43" s="31">
        <f t="shared" si="28"/>
        <v>0</v>
      </c>
      <c r="T43" s="79">
        <f t="shared" si="28"/>
        <v>1</v>
      </c>
    </row>
    <row r="44" spans="1:20" x14ac:dyDescent="0.35">
      <c r="A44" s="4" t="s">
        <v>22</v>
      </c>
      <c r="H44" s="4" t="s">
        <v>22</v>
      </c>
      <c r="O44" s="4" t="s">
        <v>22</v>
      </c>
    </row>
  </sheetData>
  <pageMargins left="0.7" right="0.7" top="0.75" bottom="0.75" header="0.3" footer="0.3"/>
  <pageSetup paperSize="9" scale="45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B603-DF05-411D-8293-A745810E9E78}">
  <sheetPr codeName="Sheet8"/>
  <dimension ref="A1:Z44"/>
  <sheetViews>
    <sheetView zoomScaleNormal="100" workbookViewId="0"/>
  </sheetViews>
  <sheetFormatPr defaultRowHeight="14.5" x14ac:dyDescent="0.35"/>
  <cols>
    <col min="1" max="1" width="11.7265625" customWidth="1"/>
    <col min="6" max="6" width="10.7265625" bestFit="1" customWidth="1"/>
    <col min="8" max="8" width="11.7265625" customWidth="1"/>
    <col min="15" max="15" width="11.726562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x14ac:dyDescent="0.35">
      <c r="A4" s="6" t="s">
        <v>1</v>
      </c>
      <c r="B4" s="4" t="str">
        <f>'Flow Summary'!B4</f>
        <v>Southbound</v>
      </c>
      <c r="H4" s="6" t="s">
        <v>1</v>
      </c>
      <c r="I4" s="4" t="str">
        <f>'Flow Summary'!M4</f>
        <v>Northbound</v>
      </c>
      <c r="O4" s="6" t="s">
        <v>1</v>
      </c>
      <c r="P4" s="4" t="s">
        <v>4</v>
      </c>
      <c r="T4" s="4"/>
    </row>
    <row r="6" spans="1:26" ht="15" thickBot="1" x14ac:dyDescent="0.4">
      <c r="F6" s="73">
        <f>'(10-12) Speed Summary'!A11</f>
        <v>45605</v>
      </c>
      <c r="M6" s="73"/>
      <c r="T6" s="73"/>
    </row>
    <row r="7" spans="1:26" ht="35.15" customHeight="1" thickBot="1" x14ac:dyDescent="0.4">
      <c r="A7" s="10" t="s">
        <v>5</v>
      </c>
      <c r="B7" s="74" t="s">
        <v>23</v>
      </c>
      <c r="C7" s="75" t="s">
        <v>24</v>
      </c>
      <c r="D7" s="75" t="s">
        <v>25</v>
      </c>
      <c r="E7" s="75" t="s">
        <v>26</v>
      </c>
      <c r="F7" s="76" t="s">
        <v>27</v>
      </c>
      <c r="H7" s="10" t="s">
        <v>5</v>
      </c>
      <c r="I7" s="74" t="s">
        <v>23</v>
      </c>
      <c r="J7" s="75" t="s">
        <v>24</v>
      </c>
      <c r="K7" s="75" t="s">
        <v>25</v>
      </c>
      <c r="L7" s="75" t="s">
        <v>26</v>
      </c>
      <c r="M7" s="76" t="s">
        <v>27</v>
      </c>
      <c r="O7" s="10" t="s">
        <v>5</v>
      </c>
      <c r="P7" s="74" t="s">
        <v>23</v>
      </c>
      <c r="Q7" s="75" t="s">
        <v>24</v>
      </c>
      <c r="R7" s="75" t="s">
        <v>25</v>
      </c>
      <c r="S7" s="75" t="s">
        <v>26</v>
      </c>
      <c r="T7" s="76" t="s">
        <v>27</v>
      </c>
    </row>
    <row r="8" spans="1:26" x14ac:dyDescent="0.35">
      <c r="A8" s="13">
        <v>0</v>
      </c>
      <c r="B8" s="39">
        <f t="shared" ref="B8:B31" si="0">SUM(C8:F8)</f>
        <v>2</v>
      </c>
      <c r="C8" s="14">
        <v>1</v>
      </c>
      <c r="D8" s="14">
        <v>1</v>
      </c>
      <c r="E8" s="14">
        <v>0</v>
      </c>
      <c r="F8" s="39">
        <v>0</v>
      </c>
      <c r="H8" s="13">
        <v>0</v>
      </c>
      <c r="I8" s="39">
        <f t="shared" ref="I8:I31" si="1">SUM(J8:M8)</f>
        <v>2</v>
      </c>
      <c r="J8" s="14">
        <v>2</v>
      </c>
      <c r="K8" s="14">
        <v>0</v>
      </c>
      <c r="L8" s="14">
        <v>0</v>
      </c>
      <c r="M8" s="39">
        <v>0</v>
      </c>
      <c r="O8" s="13">
        <v>0</v>
      </c>
      <c r="P8" s="39">
        <f t="shared" ref="P8:P31" si="2">SUM(Q8:T8)</f>
        <v>4</v>
      </c>
      <c r="Q8" s="14">
        <f>C8+J8</f>
        <v>3</v>
      </c>
      <c r="R8" s="14">
        <f t="shared" ref="R8:T31" si="3">D8+K8</f>
        <v>1</v>
      </c>
      <c r="S8" s="14">
        <f t="shared" si="3"/>
        <v>0</v>
      </c>
      <c r="T8" s="39">
        <f t="shared" si="3"/>
        <v>0</v>
      </c>
    </row>
    <row r="9" spans="1:26" x14ac:dyDescent="0.35">
      <c r="A9" s="16">
        <v>4.1666666666666699E-2</v>
      </c>
      <c r="B9" s="39">
        <f t="shared" si="0"/>
        <v>0</v>
      </c>
      <c r="C9" s="14">
        <v>0</v>
      </c>
      <c r="D9" s="14">
        <v>0</v>
      </c>
      <c r="E9" s="14">
        <v>0</v>
      </c>
      <c r="F9" s="39">
        <v>0</v>
      </c>
      <c r="H9" s="16">
        <v>4.1666666666666699E-2</v>
      </c>
      <c r="I9" s="39">
        <f t="shared" si="1"/>
        <v>3</v>
      </c>
      <c r="J9" s="14">
        <v>3</v>
      </c>
      <c r="K9" s="14">
        <v>0</v>
      </c>
      <c r="L9" s="14">
        <v>0</v>
      </c>
      <c r="M9" s="39">
        <v>0</v>
      </c>
      <c r="O9" s="16">
        <v>4.1666666666666699E-2</v>
      </c>
      <c r="P9" s="39">
        <f t="shared" si="2"/>
        <v>3</v>
      </c>
      <c r="Q9" s="14">
        <f t="shared" ref="Q9:Q31" si="4">C9+J9</f>
        <v>3</v>
      </c>
      <c r="R9" s="14">
        <f t="shared" si="3"/>
        <v>0</v>
      </c>
      <c r="S9" s="14">
        <f t="shared" si="3"/>
        <v>0</v>
      </c>
      <c r="T9" s="39">
        <f t="shared" si="3"/>
        <v>0</v>
      </c>
    </row>
    <row r="10" spans="1:26" x14ac:dyDescent="0.35">
      <c r="A10" s="16">
        <v>8.3333333333333301E-2</v>
      </c>
      <c r="B10" s="39">
        <f t="shared" si="0"/>
        <v>0</v>
      </c>
      <c r="C10" s="14">
        <v>0</v>
      </c>
      <c r="D10" s="14">
        <v>0</v>
      </c>
      <c r="E10" s="14">
        <v>0</v>
      </c>
      <c r="F10" s="39">
        <v>0</v>
      </c>
      <c r="H10" s="16">
        <v>8.3333333333333301E-2</v>
      </c>
      <c r="I10" s="39">
        <f t="shared" si="1"/>
        <v>1</v>
      </c>
      <c r="J10" s="14">
        <v>1</v>
      </c>
      <c r="K10" s="14">
        <v>0</v>
      </c>
      <c r="L10" s="14">
        <v>0</v>
      </c>
      <c r="M10" s="39">
        <v>0</v>
      </c>
      <c r="O10" s="16">
        <v>8.3333333333333301E-2</v>
      </c>
      <c r="P10" s="39">
        <f t="shared" si="2"/>
        <v>1</v>
      </c>
      <c r="Q10" s="14">
        <f t="shared" si="4"/>
        <v>1</v>
      </c>
      <c r="R10" s="14">
        <f t="shared" si="3"/>
        <v>0</v>
      </c>
      <c r="S10" s="14">
        <f t="shared" si="3"/>
        <v>0</v>
      </c>
      <c r="T10" s="39">
        <f t="shared" si="3"/>
        <v>0</v>
      </c>
    </row>
    <row r="11" spans="1:26" x14ac:dyDescent="0.35">
      <c r="A11" s="16">
        <v>0.125</v>
      </c>
      <c r="B11" s="39">
        <f t="shared" si="0"/>
        <v>1</v>
      </c>
      <c r="C11" s="14">
        <v>0</v>
      </c>
      <c r="D11" s="14">
        <v>1</v>
      </c>
      <c r="E11" s="14">
        <v>0</v>
      </c>
      <c r="F11" s="39">
        <v>0</v>
      </c>
      <c r="H11" s="16">
        <v>0.125</v>
      </c>
      <c r="I11" s="39">
        <f t="shared" si="1"/>
        <v>0</v>
      </c>
      <c r="J11" s="14">
        <v>0</v>
      </c>
      <c r="K11" s="14">
        <v>0</v>
      </c>
      <c r="L11" s="14">
        <v>0</v>
      </c>
      <c r="M11" s="39">
        <v>0</v>
      </c>
      <c r="O11" s="16">
        <v>0.125</v>
      </c>
      <c r="P11" s="39">
        <f t="shared" si="2"/>
        <v>1</v>
      </c>
      <c r="Q11" s="14">
        <f t="shared" si="4"/>
        <v>0</v>
      </c>
      <c r="R11" s="14">
        <f t="shared" si="3"/>
        <v>1</v>
      </c>
      <c r="S11" s="14">
        <f t="shared" si="3"/>
        <v>0</v>
      </c>
      <c r="T11" s="39">
        <f t="shared" si="3"/>
        <v>0</v>
      </c>
    </row>
    <row r="12" spans="1:26" x14ac:dyDescent="0.35">
      <c r="A12" s="16">
        <v>0.16666666666666699</v>
      </c>
      <c r="B12" s="39">
        <f t="shared" si="0"/>
        <v>0</v>
      </c>
      <c r="C12" s="14">
        <v>0</v>
      </c>
      <c r="D12" s="14">
        <v>0</v>
      </c>
      <c r="E12" s="14">
        <v>0</v>
      </c>
      <c r="F12" s="39">
        <v>0</v>
      </c>
      <c r="H12" s="16">
        <v>0.16666666666666699</v>
      </c>
      <c r="I12" s="39">
        <f t="shared" si="1"/>
        <v>1</v>
      </c>
      <c r="J12" s="14">
        <v>1</v>
      </c>
      <c r="K12" s="14">
        <v>0</v>
      </c>
      <c r="L12" s="14">
        <v>0</v>
      </c>
      <c r="M12" s="39">
        <v>0</v>
      </c>
      <c r="O12" s="16">
        <v>0.16666666666666699</v>
      </c>
      <c r="P12" s="39">
        <f t="shared" si="2"/>
        <v>1</v>
      </c>
      <c r="Q12" s="14">
        <f t="shared" si="4"/>
        <v>1</v>
      </c>
      <c r="R12" s="14">
        <f t="shared" si="3"/>
        <v>0</v>
      </c>
      <c r="S12" s="14">
        <f t="shared" si="3"/>
        <v>0</v>
      </c>
      <c r="T12" s="39">
        <f t="shared" si="3"/>
        <v>0</v>
      </c>
    </row>
    <row r="13" spans="1:26" x14ac:dyDescent="0.35">
      <c r="A13" s="16">
        <v>0.20833333333333301</v>
      </c>
      <c r="B13" s="39">
        <f t="shared" si="0"/>
        <v>0</v>
      </c>
      <c r="C13" s="14">
        <v>0</v>
      </c>
      <c r="D13" s="14">
        <v>0</v>
      </c>
      <c r="E13" s="14">
        <v>0</v>
      </c>
      <c r="F13" s="39">
        <v>0</v>
      </c>
      <c r="H13" s="16">
        <v>0.20833333333333301</v>
      </c>
      <c r="I13" s="39">
        <f t="shared" si="1"/>
        <v>1</v>
      </c>
      <c r="J13" s="14">
        <v>1</v>
      </c>
      <c r="K13" s="14">
        <v>0</v>
      </c>
      <c r="L13" s="14">
        <v>0</v>
      </c>
      <c r="M13" s="39">
        <v>0</v>
      </c>
      <c r="O13" s="16">
        <v>0.20833333333333301</v>
      </c>
      <c r="P13" s="39">
        <f t="shared" si="2"/>
        <v>1</v>
      </c>
      <c r="Q13" s="14">
        <f t="shared" si="4"/>
        <v>1</v>
      </c>
      <c r="R13" s="14">
        <f t="shared" si="3"/>
        <v>0</v>
      </c>
      <c r="S13" s="14">
        <f t="shared" si="3"/>
        <v>0</v>
      </c>
      <c r="T13" s="39">
        <f t="shared" si="3"/>
        <v>0</v>
      </c>
    </row>
    <row r="14" spans="1:26" x14ac:dyDescent="0.35">
      <c r="A14" s="16">
        <v>0.25</v>
      </c>
      <c r="B14" s="39">
        <f t="shared" si="0"/>
        <v>5</v>
      </c>
      <c r="C14" s="14">
        <v>3</v>
      </c>
      <c r="D14" s="14">
        <v>2</v>
      </c>
      <c r="E14" s="14">
        <v>0</v>
      </c>
      <c r="F14" s="39">
        <v>0</v>
      </c>
      <c r="H14" s="16">
        <v>0.25</v>
      </c>
      <c r="I14" s="39">
        <f t="shared" si="1"/>
        <v>0</v>
      </c>
      <c r="J14" s="14">
        <v>0</v>
      </c>
      <c r="K14" s="14">
        <v>0</v>
      </c>
      <c r="L14" s="14">
        <v>0</v>
      </c>
      <c r="M14" s="39">
        <v>0</v>
      </c>
      <c r="O14" s="16">
        <v>0.25</v>
      </c>
      <c r="P14" s="39">
        <f t="shared" si="2"/>
        <v>5</v>
      </c>
      <c r="Q14" s="14">
        <f t="shared" si="4"/>
        <v>3</v>
      </c>
      <c r="R14" s="14">
        <f t="shared" si="3"/>
        <v>2</v>
      </c>
      <c r="S14" s="14">
        <f t="shared" si="3"/>
        <v>0</v>
      </c>
      <c r="T14" s="39">
        <f t="shared" si="3"/>
        <v>0</v>
      </c>
    </row>
    <row r="15" spans="1:26" x14ac:dyDescent="0.35">
      <c r="A15" s="16">
        <v>0.29166666666666702</v>
      </c>
      <c r="B15" s="39">
        <f t="shared" si="0"/>
        <v>1</v>
      </c>
      <c r="C15" s="14">
        <v>1</v>
      </c>
      <c r="D15" s="14">
        <v>0</v>
      </c>
      <c r="E15" s="14">
        <v>0</v>
      </c>
      <c r="F15" s="39">
        <v>0</v>
      </c>
      <c r="H15" s="16">
        <v>0.29166666666666702</v>
      </c>
      <c r="I15" s="39">
        <f t="shared" si="1"/>
        <v>0</v>
      </c>
      <c r="J15" s="14">
        <v>0</v>
      </c>
      <c r="K15" s="14">
        <v>0</v>
      </c>
      <c r="L15" s="14">
        <v>0</v>
      </c>
      <c r="M15" s="39">
        <v>0</v>
      </c>
      <c r="O15" s="16">
        <v>0.29166666666666702</v>
      </c>
      <c r="P15" s="39">
        <f t="shared" si="2"/>
        <v>1</v>
      </c>
      <c r="Q15" s="14">
        <f t="shared" si="4"/>
        <v>1</v>
      </c>
      <c r="R15" s="14">
        <f t="shared" si="3"/>
        <v>0</v>
      </c>
      <c r="S15" s="14">
        <f t="shared" si="3"/>
        <v>0</v>
      </c>
      <c r="T15" s="39">
        <f t="shared" si="3"/>
        <v>0</v>
      </c>
    </row>
    <row r="16" spans="1:26" x14ac:dyDescent="0.35">
      <c r="A16" s="16">
        <v>0.33333333333333298</v>
      </c>
      <c r="B16" s="39">
        <f t="shared" si="0"/>
        <v>3</v>
      </c>
      <c r="C16" s="14">
        <v>2</v>
      </c>
      <c r="D16" s="14">
        <v>1</v>
      </c>
      <c r="E16" s="14">
        <v>0</v>
      </c>
      <c r="F16" s="39">
        <v>0</v>
      </c>
      <c r="H16" s="16">
        <v>0.33333333333333298</v>
      </c>
      <c r="I16" s="39">
        <f t="shared" si="1"/>
        <v>0</v>
      </c>
      <c r="J16" s="14">
        <v>0</v>
      </c>
      <c r="K16" s="14">
        <v>0</v>
      </c>
      <c r="L16" s="14">
        <v>0</v>
      </c>
      <c r="M16" s="39">
        <v>0</v>
      </c>
      <c r="O16" s="16">
        <v>0.33333333333333298</v>
      </c>
      <c r="P16" s="39">
        <f t="shared" si="2"/>
        <v>3</v>
      </c>
      <c r="Q16" s="14">
        <f t="shared" si="4"/>
        <v>2</v>
      </c>
      <c r="R16" s="14">
        <f t="shared" si="3"/>
        <v>1</v>
      </c>
      <c r="S16" s="14">
        <f t="shared" si="3"/>
        <v>0</v>
      </c>
      <c r="T16" s="39">
        <f t="shared" si="3"/>
        <v>0</v>
      </c>
    </row>
    <row r="17" spans="1:20" x14ac:dyDescent="0.35">
      <c r="A17" s="16">
        <v>0.375</v>
      </c>
      <c r="B17" s="39">
        <f t="shared" si="0"/>
        <v>9</v>
      </c>
      <c r="C17" s="14">
        <v>9</v>
      </c>
      <c r="D17" s="14">
        <v>0</v>
      </c>
      <c r="E17" s="14">
        <v>0</v>
      </c>
      <c r="F17" s="39">
        <v>0</v>
      </c>
      <c r="H17" s="16">
        <v>0.375</v>
      </c>
      <c r="I17" s="39">
        <f t="shared" si="1"/>
        <v>6</v>
      </c>
      <c r="J17" s="14">
        <v>6</v>
      </c>
      <c r="K17" s="14">
        <v>0</v>
      </c>
      <c r="L17" s="14">
        <v>0</v>
      </c>
      <c r="M17" s="39">
        <v>0</v>
      </c>
      <c r="O17" s="16">
        <v>0.375</v>
      </c>
      <c r="P17" s="39">
        <f t="shared" si="2"/>
        <v>15</v>
      </c>
      <c r="Q17" s="14">
        <f t="shared" si="4"/>
        <v>15</v>
      </c>
      <c r="R17" s="14">
        <f t="shared" si="3"/>
        <v>0</v>
      </c>
      <c r="S17" s="14">
        <f t="shared" si="3"/>
        <v>0</v>
      </c>
      <c r="T17" s="39">
        <f t="shared" si="3"/>
        <v>0</v>
      </c>
    </row>
    <row r="18" spans="1:20" x14ac:dyDescent="0.35">
      <c r="A18" s="16">
        <v>0.41666666666666702</v>
      </c>
      <c r="B18" s="39">
        <f t="shared" si="0"/>
        <v>15</v>
      </c>
      <c r="C18" s="14">
        <v>12</v>
      </c>
      <c r="D18" s="14">
        <v>3</v>
      </c>
      <c r="E18" s="14">
        <v>0</v>
      </c>
      <c r="F18" s="39">
        <v>0</v>
      </c>
      <c r="H18" s="16">
        <v>0.41666666666666702</v>
      </c>
      <c r="I18" s="39">
        <f t="shared" si="1"/>
        <v>12</v>
      </c>
      <c r="J18" s="14">
        <v>12</v>
      </c>
      <c r="K18" s="14">
        <v>0</v>
      </c>
      <c r="L18" s="14">
        <v>0</v>
      </c>
      <c r="M18" s="39">
        <v>0</v>
      </c>
      <c r="O18" s="16">
        <v>0.41666666666666702</v>
      </c>
      <c r="P18" s="39">
        <f t="shared" si="2"/>
        <v>27</v>
      </c>
      <c r="Q18" s="14">
        <f t="shared" si="4"/>
        <v>24</v>
      </c>
      <c r="R18" s="14">
        <f t="shared" si="3"/>
        <v>3</v>
      </c>
      <c r="S18" s="14">
        <f t="shared" si="3"/>
        <v>0</v>
      </c>
      <c r="T18" s="39">
        <f t="shared" si="3"/>
        <v>0</v>
      </c>
    </row>
    <row r="19" spans="1:20" x14ac:dyDescent="0.35">
      <c r="A19" s="16">
        <v>0.45833333333333298</v>
      </c>
      <c r="B19" s="39">
        <f t="shared" si="0"/>
        <v>18</v>
      </c>
      <c r="C19" s="14">
        <v>16</v>
      </c>
      <c r="D19" s="14">
        <v>2</v>
      </c>
      <c r="E19" s="14">
        <v>0</v>
      </c>
      <c r="F19" s="39">
        <v>0</v>
      </c>
      <c r="H19" s="16">
        <v>0.45833333333333298</v>
      </c>
      <c r="I19" s="39">
        <f t="shared" si="1"/>
        <v>15</v>
      </c>
      <c r="J19" s="14">
        <v>15</v>
      </c>
      <c r="K19" s="14">
        <v>0</v>
      </c>
      <c r="L19" s="14">
        <v>0</v>
      </c>
      <c r="M19" s="39">
        <v>0</v>
      </c>
      <c r="O19" s="16">
        <v>0.45833333333333298</v>
      </c>
      <c r="P19" s="39">
        <f t="shared" si="2"/>
        <v>33</v>
      </c>
      <c r="Q19" s="14">
        <f t="shared" si="4"/>
        <v>31</v>
      </c>
      <c r="R19" s="14">
        <f t="shared" si="3"/>
        <v>2</v>
      </c>
      <c r="S19" s="14">
        <f t="shared" si="3"/>
        <v>0</v>
      </c>
      <c r="T19" s="39">
        <f t="shared" si="3"/>
        <v>0</v>
      </c>
    </row>
    <row r="20" spans="1:20" x14ac:dyDescent="0.35">
      <c r="A20" s="16">
        <v>0.5</v>
      </c>
      <c r="B20" s="39">
        <f t="shared" si="0"/>
        <v>21</v>
      </c>
      <c r="C20" s="14">
        <v>15</v>
      </c>
      <c r="D20" s="14">
        <v>6</v>
      </c>
      <c r="E20" s="14">
        <v>0</v>
      </c>
      <c r="F20" s="39">
        <v>0</v>
      </c>
      <c r="H20" s="16">
        <v>0.5</v>
      </c>
      <c r="I20" s="39">
        <f t="shared" si="1"/>
        <v>19</v>
      </c>
      <c r="J20" s="14">
        <v>17</v>
      </c>
      <c r="K20" s="14">
        <v>2</v>
      </c>
      <c r="L20" s="14">
        <v>0</v>
      </c>
      <c r="M20" s="39">
        <v>0</v>
      </c>
      <c r="O20" s="16">
        <v>0.5</v>
      </c>
      <c r="P20" s="39">
        <f t="shared" si="2"/>
        <v>40</v>
      </c>
      <c r="Q20" s="14">
        <f t="shared" si="4"/>
        <v>32</v>
      </c>
      <c r="R20" s="14">
        <f t="shared" si="3"/>
        <v>8</v>
      </c>
      <c r="S20" s="14">
        <f t="shared" si="3"/>
        <v>0</v>
      </c>
      <c r="T20" s="39">
        <f t="shared" si="3"/>
        <v>0</v>
      </c>
    </row>
    <row r="21" spans="1:20" x14ac:dyDescent="0.35">
      <c r="A21" s="16">
        <v>0.54166666666666696</v>
      </c>
      <c r="B21" s="39">
        <f t="shared" si="0"/>
        <v>19</v>
      </c>
      <c r="C21" s="14">
        <v>15</v>
      </c>
      <c r="D21" s="14">
        <v>4</v>
      </c>
      <c r="E21" s="14">
        <v>0</v>
      </c>
      <c r="F21" s="39">
        <v>0</v>
      </c>
      <c r="H21" s="16">
        <v>0.54166666666666696</v>
      </c>
      <c r="I21" s="39">
        <f t="shared" si="1"/>
        <v>19</v>
      </c>
      <c r="J21" s="14">
        <v>19</v>
      </c>
      <c r="K21" s="14">
        <v>0</v>
      </c>
      <c r="L21" s="14">
        <v>0</v>
      </c>
      <c r="M21" s="39">
        <v>0</v>
      </c>
      <c r="O21" s="16">
        <v>0.54166666666666696</v>
      </c>
      <c r="P21" s="39">
        <f t="shared" si="2"/>
        <v>38</v>
      </c>
      <c r="Q21" s="14">
        <f t="shared" si="4"/>
        <v>34</v>
      </c>
      <c r="R21" s="14">
        <f t="shared" si="3"/>
        <v>4</v>
      </c>
      <c r="S21" s="14">
        <f t="shared" si="3"/>
        <v>0</v>
      </c>
      <c r="T21" s="39">
        <f t="shared" si="3"/>
        <v>0</v>
      </c>
    </row>
    <row r="22" spans="1:20" x14ac:dyDescent="0.35">
      <c r="A22" s="16">
        <v>0.58333333333333304</v>
      </c>
      <c r="B22" s="39">
        <f t="shared" si="0"/>
        <v>23</v>
      </c>
      <c r="C22" s="14">
        <v>17</v>
      </c>
      <c r="D22" s="14">
        <v>6</v>
      </c>
      <c r="E22" s="14">
        <v>0</v>
      </c>
      <c r="F22" s="39">
        <v>0</v>
      </c>
      <c r="H22" s="16">
        <v>0.58333333333333304</v>
      </c>
      <c r="I22" s="39">
        <f t="shared" si="1"/>
        <v>23</v>
      </c>
      <c r="J22" s="14">
        <v>22</v>
      </c>
      <c r="K22" s="14">
        <v>1</v>
      </c>
      <c r="L22" s="14">
        <v>0</v>
      </c>
      <c r="M22" s="39">
        <v>0</v>
      </c>
      <c r="O22" s="16">
        <v>0.58333333333333304</v>
      </c>
      <c r="P22" s="39">
        <f t="shared" si="2"/>
        <v>46</v>
      </c>
      <c r="Q22" s="14">
        <f t="shared" si="4"/>
        <v>39</v>
      </c>
      <c r="R22" s="14">
        <f t="shared" si="3"/>
        <v>7</v>
      </c>
      <c r="S22" s="14">
        <f t="shared" si="3"/>
        <v>0</v>
      </c>
      <c r="T22" s="39">
        <f t="shared" si="3"/>
        <v>0</v>
      </c>
    </row>
    <row r="23" spans="1:20" x14ac:dyDescent="0.35">
      <c r="A23" s="16">
        <v>0.625</v>
      </c>
      <c r="B23" s="39">
        <f t="shared" si="0"/>
        <v>32</v>
      </c>
      <c r="C23" s="14">
        <v>21</v>
      </c>
      <c r="D23" s="14">
        <v>11</v>
      </c>
      <c r="E23" s="14">
        <v>0</v>
      </c>
      <c r="F23" s="39">
        <v>0</v>
      </c>
      <c r="H23" s="16">
        <v>0.625</v>
      </c>
      <c r="I23" s="39">
        <f t="shared" si="1"/>
        <v>31</v>
      </c>
      <c r="J23" s="14">
        <v>29</v>
      </c>
      <c r="K23" s="14">
        <v>2</v>
      </c>
      <c r="L23" s="14">
        <v>0</v>
      </c>
      <c r="M23" s="39">
        <v>0</v>
      </c>
      <c r="O23" s="16">
        <v>0.625</v>
      </c>
      <c r="P23" s="39">
        <f t="shared" si="2"/>
        <v>63</v>
      </c>
      <c r="Q23" s="14">
        <f t="shared" si="4"/>
        <v>50</v>
      </c>
      <c r="R23" s="14">
        <f t="shared" si="3"/>
        <v>13</v>
      </c>
      <c r="S23" s="14">
        <f t="shared" si="3"/>
        <v>0</v>
      </c>
      <c r="T23" s="39">
        <f t="shared" si="3"/>
        <v>0</v>
      </c>
    </row>
    <row r="24" spans="1:20" x14ac:dyDescent="0.35">
      <c r="A24" s="16">
        <v>0.66666666666666696</v>
      </c>
      <c r="B24" s="39">
        <f t="shared" si="0"/>
        <v>26</v>
      </c>
      <c r="C24" s="14">
        <v>19</v>
      </c>
      <c r="D24" s="14">
        <v>7</v>
      </c>
      <c r="E24" s="14">
        <v>0</v>
      </c>
      <c r="F24" s="39">
        <v>0</v>
      </c>
      <c r="H24" s="16">
        <v>0.66666666666666696</v>
      </c>
      <c r="I24" s="39">
        <f t="shared" si="1"/>
        <v>19</v>
      </c>
      <c r="J24" s="14">
        <v>18</v>
      </c>
      <c r="K24" s="14">
        <v>1</v>
      </c>
      <c r="L24" s="14">
        <v>0</v>
      </c>
      <c r="M24" s="39">
        <v>0</v>
      </c>
      <c r="O24" s="16">
        <v>0.66666666666666696</v>
      </c>
      <c r="P24" s="39">
        <f t="shared" si="2"/>
        <v>45</v>
      </c>
      <c r="Q24" s="14">
        <f t="shared" si="4"/>
        <v>37</v>
      </c>
      <c r="R24" s="14">
        <f t="shared" si="3"/>
        <v>8</v>
      </c>
      <c r="S24" s="14">
        <f t="shared" si="3"/>
        <v>0</v>
      </c>
      <c r="T24" s="39">
        <f t="shared" si="3"/>
        <v>0</v>
      </c>
    </row>
    <row r="25" spans="1:20" x14ac:dyDescent="0.35">
      <c r="A25" s="16">
        <v>0.70833333333333304</v>
      </c>
      <c r="B25" s="39">
        <f t="shared" si="0"/>
        <v>18</v>
      </c>
      <c r="C25" s="14">
        <v>12</v>
      </c>
      <c r="D25" s="14">
        <v>6</v>
      </c>
      <c r="E25" s="14">
        <v>0</v>
      </c>
      <c r="F25" s="39">
        <v>0</v>
      </c>
      <c r="H25" s="16">
        <v>0.70833333333333304</v>
      </c>
      <c r="I25" s="39">
        <f t="shared" si="1"/>
        <v>22</v>
      </c>
      <c r="J25" s="14">
        <v>19</v>
      </c>
      <c r="K25" s="14">
        <v>3</v>
      </c>
      <c r="L25" s="14">
        <v>0</v>
      </c>
      <c r="M25" s="39">
        <v>0</v>
      </c>
      <c r="O25" s="16">
        <v>0.70833333333333304</v>
      </c>
      <c r="P25" s="39">
        <f t="shared" si="2"/>
        <v>40</v>
      </c>
      <c r="Q25" s="14">
        <f t="shared" si="4"/>
        <v>31</v>
      </c>
      <c r="R25" s="14">
        <f t="shared" si="3"/>
        <v>9</v>
      </c>
      <c r="S25" s="14">
        <f t="shared" si="3"/>
        <v>0</v>
      </c>
      <c r="T25" s="39">
        <f t="shared" si="3"/>
        <v>0</v>
      </c>
    </row>
    <row r="26" spans="1:20" x14ac:dyDescent="0.35">
      <c r="A26" s="16">
        <v>0.75</v>
      </c>
      <c r="B26" s="39">
        <f t="shared" si="0"/>
        <v>18</v>
      </c>
      <c r="C26" s="14">
        <v>12</v>
      </c>
      <c r="D26" s="14">
        <v>6</v>
      </c>
      <c r="E26" s="14">
        <v>0</v>
      </c>
      <c r="F26" s="39">
        <v>0</v>
      </c>
      <c r="H26" s="16">
        <v>0.75</v>
      </c>
      <c r="I26" s="39">
        <f t="shared" si="1"/>
        <v>24</v>
      </c>
      <c r="J26" s="14">
        <v>24</v>
      </c>
      <c r="K26" s="14">
        <v>0</v>
      </c>
      <c r="L26" s="14">
        <v>0</v>
      </c>
      <c r="M26" s="39">
        <v>0</v>
      </c>
      <c r="O26" s="16">
        <v>0.75</v>
      </c>
      <c r="P26" s="39">
        <f t="shared" si="2"/>
        <v>42</v>
      </c>
      <c r="Q26" s="14">
        <f t="shared" si="4"/>
        <v>36</v>
      </c>
      <c r="R26" s="14">
        <f t="shared" si="3"/>
        <v>6</v>
      </c>
      <c r="S26" s="14">
        <f t="shared" si="3"/>
        <v>0</v>
      </c>
      <c r="T26" s="39">
        <f t="shared" si="3"/>
        <v>0</v>
      </c>
    </row>
    <row r="27" spans="1:20" x14ac:dyDescent="0.35">
      <c r="A27" s="16">
        <v>0.79166666666666696</v>
      </c>
      <c r="B27" s="39">
        <f t="shared" si="0"/>
        <v>16</v>
      </c>
      <c r="C27" s="14">
        <v>10</v>
      </c>
      <c r="D27" s="14">
        <v>6</v>
      </c>
      <c r="E27" s="14">
        <v>0</v>
      </c>
      <c r="F27" s="39">
        <v>0</v>
      </c>
      <c r="H27" s="16">
        <v>0.79166666666666696</v>
      </c>
      <c r="I27" s="39">
        <f t="shared" si="1"/>
        <v>15</v>
      </c>
      <c r="J27" s="14">
        <v>15</v>
      </c>
      <c r="K27" s="14">
        <v>0</v>
      </c>
      <c r="L27" s="14">
        <v>0</v>
      </c>
      <c r="M27" s="39">
        <v>0</v>
      </c>
      <c r="O27" s="16">
        <v>0.79166666666666696</v>
      </c>
      <c r="P27" s="39">
        <f t="shared" si="2"/>
        <v>31</v>
      </c>
      <c r="Q27" s="14">
        <f t="shared" si="4"/>
        <v>25</v>
      </c>
      <c r="R27" s="14">
        <f t="shared" si="3"/>
        <v>6</v>
      </c>
      <c r="S27" s="14">
        <f t="shared" si="3"/>
        <v>0</v>
      </c>
      <c r="T27" s="39">
        <f t="shared" si="3"/>
        <v>0</v>
      </c>
    </row>
    <row r="28" spans="1:20" x14ac:dyDescent="0.35">
      <c r="A28" s="16">
        <v>0.83333333333333304</v>
      </c>
      <c r="B28" s="39">
        <f t="shared" si="0"/>
        <v>13</v>
      </c>
      <c r="C28" s="14">
        <v>9</v>
      </c>
      <c r="D28" s="14">
        <v>4</v>
      </c>
      <c r="E28" s="14">
        <v>0</v>
      </c>
      <c r="F28" s="39">
        <v>0</v>
      </c>
      <c r="H28" s="16">
        <v>0.83333333333333304</v>
      </c>
      <c r="I28" s="39">
        <f t="shared" si="1"/>
        <v>8</v>
      </c>
      <c r="J28" s="14">
        <v>8</v>
      </c>
      <c r="K28" s="14">
        <v>0</v>
      </c>
      <c r="L28" s="14">
        <v>0</v>
      </c>
      <c r="M28" s="39">
        <v>0</v>
      </c>
      <c r="O28" s="16">
        <v>0.83333333333333304</v>
      </c>
      <c r="P28" s="39">
        <f t="shared" si="2"/>
        <v>21</v>
      </c>
      <c r="Q28" s="14">
        <f t="shared" si="4"/>
        <v>17</v>
      </c>
      <c r="R28" s="14">
        <f t="shared" si="3"/>
        <v>4</v>
      </c>
      <c r="S28" s="14">
        <f t="shared" si="3"/>
        <v>0</v>
      </c>
      <c r="T28" s="39">
        <f t="shared" si="3"/>
        <v>0</v>
      </c>
    </row>
    <row r="29" spans="1:20" x14ac:dyDescent="0.35">
      <c r="A29" s="16">
        <v>0.875</v>
      </c>
      <c r="B29" s="39">
        <f t="shared" si="0"/>
        <v>11</v>
      </c>
      <c r="C29" s="14">
        <v>11</v>
      </c>
      <c r="D29" s="14">
        <v>0</v>
      </c>
      <c r="E29" s="14">
        <v>0</v>
      </c>
      <c r="F29" s="39">
        <v>0</v>
      </c>
      <c r="H29" s="16">
        <v>0.875</v>
      </c>
      <c r="I29" s="39">
        <f t="shared" si="1"/>
        <v>5</v>
      </c>
      <c r="J29" s="14">
        <v>5</v>
      </c>
      <c r="K29" s="14">
        <v>0</v>
      </c>
      <c r="L29" s="14">
        <v>0</v>
      </c>
      <c r="M29" s="39">
        <v>0</v>
      </c>
      <c r="O29" s="16">
        <v>0.875</v>
      </c>
      <c r="P29" s="39">
        <f t="shared" si="2"/>
        <v>16</v>
      </c>
      <c r="Q29" s="14">
        <f t="shared" si="4"/>
        <v>16</v>
      </c>
      <c r="R29" s="14">
        <f t="shared" si="3"/>
        <v>0</v>
      </c>
      <c r="S29" s="14">
        <f t="shared" si="3"/>
        <v>0</v>
      </c>
      <c r="T29" s="39">
        <f t="shared" si="3"/>
        <v>0</v>
      </c>
    </row>
    <row r="30" spans="1:20" x14ac:dyDescent="0.35">
      <c r="A30" s="16">
        <v>0.91666666666666696</v>
      </c>
      <c r="B30" s="39">
        <f t="shared" si="0"/>
        <v>4</v>
      </c>
      <c r="C30" s="14">
        <v>2</v>
      </c>
      <c r="D30" s="14">
        <v>2</v>
      </c>
      <c r="E30" s="14">
        <v>0</v>
      </c>
      <c r="F30" s="39">
        <v>0</v>
      </c>
      <c r="H30" s="16">
        <v>0.91666666666666696</v>
      </c>
      <c r="I30" s="39">
        <f t="shared" si="1"/>
        <v>6</v>
      </c>
      <c r="J30" s="14">
        <v>5</v>
      </c>
      <c r="K30" s="14">
        <v>1</v>
      </c>
      <c r="L30" s="14">
        <v>0</v>
      </c>
      <c r="M30" s="39">
        <v>0</v>
      </c>
      <c r="O30" s="16">
        <v>0.91666666666666696</v>
      </c>
      <c r="P30" s="39">
        <f t="shared" si="2"/>
        <v>10</v>
      </c>
      <c r="Q30" s="14">
        <f t="shared" si="4"/>
        <v>7</v>
      </c>
      <c r="R30" s="14">
        <f t="shared" si="3"/>
        <v>3</v>
      </c>
      <c r="S30" s="14">
        <f t="shared" si="3"/>
        <v>0</v>
      </c>
      <c r="T30" s="39">
        <f t="shared" si="3"/>
        <v>0</v>
      </c>
    </row>
    <row r="31" spans="1:20" ht="15" thickBot="1" x14ac:dyDescent="0.4">
      <c r="A31" s="18">
        <v>0.95833333333333304</v>
      </c>
      <c r="B31" s="47">
        <f t="shared" si="0"/>
        <v>2</v>
      </c>
      <c r="C31" s="19">
        <v>2</v>
      </c>
      <c r="D31" s="19">
        <v>0</v>
      </c>
      <c r="E31" s="19">
        <v>0</v>
      </c>
      <c r="F31" s="47">
        <v>0</v>
      </c>
      <c r="H31" s="18">
        <v>0.95833333333333304</v>
      </c>
      <c r="I31" s="47">
        <f t="shared" si="1"/>
        <v>8</v>
      </c>
      <c r="J31" s="19">
        <v>8</v>
      </c>
      <c r="K31" s="19">
        <v>0</v>
      </c>
      <c r="L31" s="19">
        <v>0</v>
      </c>
      <c r="M31" s="47">
        <v>0</v>
      </c>
      <c r="O31" s="18">
        <v>0.95833333333333304</v>
      </c>
      <c r="P31" s="47">
        <f t="shared" si="2"/>
        <v>10</v>
      </c>
      <c r="Q31" s="19">
        <f t="shared" si="4"/>
        <v>10</v>
      </c>
      <c r="R31" s="19">
        <f t="shared" si="3"/>
        <v>0</v>
      </c>
      <c r="S31" s="19">
        <f t="shared" si="3"/>
        <v>0</v>
      </c>
      <c r="T31" s="47">
        <f t="shared" si="3"/>
        <v>0</v>
      </c>
    </row>
    <row r="32" spans="1:20" x14ac:dyDescent="0.35">
      <c r="A32" s="21"/>
      <c r="B32" s="39"/>
      <c r="C32" s="14"/>
      <c r="D32" s="14"/>
      <c r="E32" s="14"/>
      <c r="F32" s="39"/>
      <c r="H32" s="21"/>
      <c r="I32" s="39"/>
      <c r="J32" s="14"/>
      <c r="K32" s="14"/>
      <c r="L32" s="14"/>
      <c r="M32" s="39"/>
      <c r="O32" s="21"/>
      <c r="P32" s="39"/>
      <c r="Q32" s="14"/>
      <c r="R32" s="14"/>
      <c r="S32" s="14"/>
      <c r="T32" s="39"/>
    </row>
    <row r="33" spans="1:20" x14ac:dyDescent="0.35">
      <c r="A33" s="21" t="s">
        <v>15</v>
      </c>
      <c r="B33" s="39"/>
      <c r="C33" s="14"/>
      <c r="D33" s="14"/>
      <c r="E33" s="14"/>
      <c r="F33" s="39"/>
      <c r="H33" s="21" t="s">
        <v>15</v>
      </c>
      <c r="I33" s="39"/>
      <c r="J33" s="14"/>
      <c r="K33" s="14"/>
      <c r="L33" s="14"/>
      <c r="M33" s="39"/>
      <c r="O33" s="21" t="s">
        <v>15</v>
      </c>
      <c r="P33" s="39"/>
      <c r="Q33" s="14"/>
      <c r="R33" s="14"/>
      <c r="S33" s="14"/>
      <c r="T33" s="39"/>
    </row>
    <row r="34" spans="1:20" x14ac:dyDescent="0.35">
      <c r="A34" s="21" t="s">
        <v>16</v>
      </c>
      <c r="B34" s="39">
        <f t="shared" ref="B34:F34" si="5">SUM(B15:B26)</f>
        <v>203</v>
      </c>
      <c r="C34" s="14">
        <f t="shared" si="5"/>
        <v>151</v>
      </c>
      <c r="D34" s="14">
        <f t="shared" si="5"/>
        <v>52</v>
      </c>
      <c r="E34" s="14">
        <f t="shared" si="5"/>
        <v>0</v>
      </c>
      <c r="F34" s="39">
        <f t="shared" si="5"/>
        <v>0</v>
      </c>
      <c r="H34" s="21" t="s">
        <v>16</v>
      </c>
      <c r="I34" s="39">
        <f t="shared" ref="I34:M34" si="6">SUM(I15:I26)</f>
        <v>190</v>
      </c>
      <c r="J34" s="14">
        <f t="shared" si="6"/>
        <v>181</v>
      </c>
      <c r="K34" s="14">
        <f t="shared" si="6"/>
        <v>9</v>
      </c>
      <c r="L34" s="14">
        <f t="shared" si="6"/>
        <v>0</v>
      </c>
      <c r="M34" s="39">
        <f t="shared" si="6"/>
        <v>0</v>
      </c>
      <c r="O34" s="21" t="s">
        <v>16</v>
      </c>
      <c r="P34" s="39">
        <f t="shared" ref="P34:T34" si="7">SUM(P15:P26)</f>
        <v>393</v>
      </c>
      <c r="Q34" s="14">
        <f t="shared" si="7"/>
        <v>332</v>
      </c>
      <c r="R34" s="14">
        <f t="shared" si="7"/>
        <v>61</v>
      </c>
      <c r="S34" s="14">
        <f t="shared" si="7"/>
        <v>0</v>
      </c>
      <c r="T34" s="39">
        <f t="shared" si="7"/>
        <v>0</v>
      </c>
    </row>
    <row r="35" spans="1:20" x14ac:dyDescent="0.35">
      <c r="A35" s="21" t="s">
        <v>17</v>
      </c>
      <c r="B35" s="39">
        <f t="shared" ref="B35:F35" si="8">SUM(B14:B29)</f>
        <v>248</v>
      </c>
      <c r="C35" s="14">
        <f t="shared" si="8"/>
        <v>184</v>
      </c>
      <c r="D35" s="14">
        <f t="shared" si="8"/>
        <v>64</v>
      </c>
      <c r="E35" s="14">
        <f t="shared" si="8"/>
        <v>0</v>
      </c>
      <c r="F35" s="39">
        <f t="shared" si="8"/>
        <v>0</v>
      </c>
      <c r="H35" s="21" t="s">
        <v>17</v>
      </c>
      <c r="I35" s="39">
        <f t="shared" ref="I35:M35" si="9">SUM(I14:I29)</f>
        <v>218</v>
      </c>
      <c r="J35" s="14">
        <f t="shared" si="9"/>
        <v>209</v>
      </c>
      <c r="K35" s="14">
        <f t="shared" si="9"/>
        <v>9</v>
      </c>
      <c r="L35" s="14">
        <f t="shared" si="9"/>
        <v>0</v>
      </c>
      <c r="M35" s="39">
        <f t="shared" si="9"/>
        <v>0</v>
      </c>
      <c r="O35" s="21" t="s">
        <v>17</v>
      </c>
      <c r="P35" s="39">
        <f t="shared" ref="P35:T35" si="10">SUM(P14:P29)</f>
        <v>466</v>
      </c>
      <c r="Q35" s="14">
        <f t="shared" si="10"/>
        <v>393</v>
      </c>
      <c r="R35" s="14">
        <f t="shared" si="10"/>
        <v>73</v>
      </c>
      <c r="S35" s="14">
        <f t="shared" si="10"/>
        <v>0</v>
      </c>
      <c r="T35" s="39">
        <f t="shared" si="10"/>
        <v>0</v>
      </c>
    </row>
    <row r="36" spans="1:20" x14ac:dyDescent="0.35">
      <c r="A36" s="21" t="s">
        <v>18</v>
      </c>
      <c r="B36" s="39">
        <f t="shared" ref="B36:F36" si="11">SUM(B14:B31)</f>
        <v>254</v>
      </c>
      <c r="C36" s="14">
        <f t="shared" si="11"/>
        <v>188</v>
      </c>
      <c r="D36" s="14">
        <f t="shared" si="11"/>
        <v>66</v>
      </c>
      <c r="E36" s="14">
        <f t="shared" si="11"/>
        <v>0</v>
      </c>
      <c r="F36" s="39">
        <f t="shared" si="11"/>
        <v>0</v>
      </c>
      <c r="H36" s="21" t="s">
        <v>18</v>
      </c>
      <c r="I36" s="39">
        <f t="shared" ref="I36:M36" si="12">SUM(I14:I31)</f>
        <v>232</v>
      </c>
      <c r="J36" s="14">
        <f t="shared" si="12"/>
        <v>222</v>
      </c>
      <c r="K36" s="14">
        <f t="shared" si="12"/>
        <v>10</v>
      </c>
      <c r="L36" s="14">
        <f t="shared" si="12"/>
        <v>0</v>
      </c>
      <c r="M36" s="39">
        <f t="shared" si="12"/>
        <v>0</v>
      </c>
      <c r="O36" s="21" t="s">
        <v>18</v>
      </c>
      <c r="P36" s="39">
        <f t="shared" ref="P36:T36" si="13">SUM(P14:P31)</f>
        <v>486</v>
      </c>
      <c r="Q36" s="14">
        <f t="shared" si="13"/>
        <v>410</v>
      </c>
      <c r="R36" s="14">
        <f t="shared" si="13"/>
        <v>76</v>
      </c>
      <c r="S36" s="14">
        <f t="shared" si="13"/>
        <v>0</v>
      </c>
      <c r="T36" s="39">
        <f t="shared" si="13"/>
        <v>0</v>
      </c>
    </row>
    <row r="37" spans="1:20" x14ac:dyDescent="0.35">
      <c r="A37" s="21" t="s">
        <v>19</v>
      </c>
      <c r="B37" s="39">
        <f t="shared" ref="B37:F37" si="14">SUM(B8:B31)</f>
        <v>257</v>
      </c>
      <c r="C37" s="14">
        <f t="shared" si="14"/>
        <v>189</v>
      </c>
      <c r="D37" s="14">
        <f t="shared" si="14"/>
        <v>68</v>
      </c>
      <c r="E37" s="14">
        <f t="shared" si="14"/>
        <v>0</v>
      </c>
      <c r="F37" s="39">
        <f t="shared" si="14"/>
        <v>0</v>
      </c>
      <c r="H37" s="21" t="s">
        <v>19</v>
      </c>
      <c r="I37" s="39">
        <f t="shared" ref="I37:M37" si="15">SUM(I8:I31)</f>
        <v>240</v>
      </c>
      <c r="J37" s="14">
        <f t="shared" si="15"/>
        <v>230</v>
      </c>
      <c r="K37" s="14">
        <f t="shared" si="15"/>
        <v>10</v>
      </c>
      <c r="L37" s="14">
        <f t="shared" si="15"/>
        <v>0</v>
      </c>
      <c r="M37" s="39">
        <f t="shared" si="15"/>
        <v>0</v>
      </c>
      <c r="O37" s="21" t="s">
        <v>19</v>
      </c>
      <c r="P37" s="39">
        <f t="shared" ref="P37:T37" si="16">SUM(P8:P31)</f>
        <v>497</v>
      </c>
      <c r="Q37" s="14">
        <f t="shared" si="16"/>
        <v>419</v>
      </c>
      <c r="R37" s="14">
        <f t="shared" si="16"/>
        <v>78</v>
      </c>
      <c r="S37" s="14">
        <f t="shared" si="16"/>
        <v>0</v>
      </c>
      <c r="T37" s="39">
        <f t="shared" si="16"/>
        <v>0</v>
      </c>
    </row>
    <row r="38" spans="1:20" ht="15" thickBot="1" x14ac:dyDescent="0.4">
      <c r="A38" s="22"/>
      <c r="B38" s="47"/>
      <c r="C38" s="19"/>
      <c r="D38" s="19"/>
      <c r="E38" s="19"/>
      <c r="F38" s="47"/>
      <c r="H38" s="22"/>
      <c r="I38" s="47"/>
      <c r="J38" s="19"/>
      <c r="K38" s="19"/>
      <c r="L38" s="19"/>
      <c r="M38" s="47"/>
      <c r="O38" s="22"/>
      <c r="P38" s="47"/>
      <c r="Q38" s="19"/>
      <c r="R38" s="19"/>
      <c r="S38" s="19"/>
      <c r="T38" s="47"/>
    </row>
    <row r="39" spans="1:20" x14ac:dyDescent="0.35">
      <c r="A39" s="21" t="s">
        <v>20</v>
      </c>
      <c r="B39" s="77">
        <f>INDEX(($A8:$F19),MATCH(B40,B8:B19,0),1)</f>
        <v>0.45833333333333298</v>
      </c>
      <c r="C39" s="23">
        <f t="shared" ref="C39:F39" si="17">INDEX(($A8:$F19),MATCH(C40,C8:C19,0),1)</f>
        <v>0.45833333333333298</v>
      </c>
      <c r="D39" s="23">
        <f t="shared" si="17"/>
        <v>0.41666666666666702</v>
      </c>
      <c r="E39" s="23">
        <f t="shared" si="17"/>
        <v>0</v>
      </c>
      <c r="F39" s="77">
        <f t="shared" si="17"/>
        <v>0</v>
      </c>
      <c r="H39" s="21" t="s">
        <v>20</v>
      </c>
      <c r="I39" s="77">
        <f>INDEX(($H8:$M19),MATCH(I40,I8:I19,0),1)</f>
        <v>0.45833333333333298</v>
      </c>
      <c r="J39" s="23">
        <f t="shared" ref="J39:M39" si="18">INDEX(($H8:$M19),MATCH(J40,J8:J19,0),1)</f>
        <v>0.45833333333333298</v>
      </c>
      <c r="K39" s="23">
        <f t="shared" si="18"/>
        <v>0</v>
      </c>
      <c r="L39" s="23">
        <f t="shared" si="18"/>
        <v>0</v>
      </c>
      <c r="M39" s="77">
        <f t="shared" si="18"/>
        <v>0</v>
      </c>
      <c r="O39" s="21" t="s">
        <v>20</v>
      </c>
      <c r="P39" s="77">
        <f>INDEX(($O8:$T19),MATCH(P40,P8:P19,0),1)</f>
        <v>0.45833333333333298</v>
      </c>
      <c r="Q39" s="23">
        <f t="shared" ref="Q39:T39" si="19">INDEX(($O8:$T19),MATCH(Q40,Q8:Q19,0),1)</f>
        <v>0.45833333333333298</v>
      </c>
      <c r="R39" s="23">
        <f t="shared" si="19"/>
        <v>0.41666666666666702</v>
      </c>
      <c r="S39" s="23">
        <f t="shared" si="19"/>
        <v>0</v>
      </c>
      <c r="T39" s="77">
        <f t="shared" si="19"/>
        <v>0</v>
      </c>
    </row>
    <row r="40" spans="1:20" s="28" customFormat="1" x14ac:dyDescent="0.35">
      <c r="A40" s="25"/>
      <c r="B40" s="78">
        <f t="shared" ref="B40:F40" si="20">MAX(B8:B19)</f>
        <v>18</v>
      </c>
      <c r="C40" s="26">
        <f t="shared" si="20"/>
        <v>16</v>
      </c>
      <c r="D40" s="26">
        <f t="shared" si="20"/>
        <v>3</v>
      </c>
      <c r="E40" s="26">
        <f t="shared" si="20"/>
        <v>0</v>
      </c>
      <c r="F40" s="78">
        <f t="shared" si="20"/>
        <v>0</v>
      </c>
      <c r="H40" s="25"/>
      <c r="I40" s="78">
        <f t="shared" ref="I40:M40" si="21">MAX(I8:I19)</f>
        <v>15</v>
      </c>
      <c r="J40" s="26">
        <f t="shared" si="21"/>
        <v>15</v>
      </c>
      <c r="K40" s="26">
        <f t="shared" si="21"/>
        <v>0</v>
      </c>
      <c r="L40" s="26">
        <f t="shared" si="21"/>
        <v>0</v>
      </c>
      <c r="M40" s="78">
        <f t="shared" si="21"/>
        <v>0</v>
      </c>
      <c r="O40" s="25"/>
      <c r="P40" s="78">
        <f t="shared" ref="P40:T40" si="22">MAX(P8:P19)</f>
        <v>33</v>
      </c>
      <c r="Q40" s="26">
        <f t="shared" si="22"/>
        <v>31</v>
      </c>
      <c r="R40" s="26">
        <f t="shared" si="22"/>
        <v>3</v>
      </c>
      <c r="S40" s="26">
        <f t="shared" si="22"/>
        <v>0</v>
      </c>
      <c r="T40" s="78">
        <f t="shared" si="22"/>
        <v>0</v>
      </c>
    </row>
    <row r="41" spans="1:20" x14ac:dyDescent="0.35">
      <c r="A41" s="21"/>
      <c r="B41" s="39"/>
      <c r="C41" s="14"/>
      <c r="D41" s="14"/>
      <c r="E41" s="14"/>
      <c r="F41" s="39"/>
      <c r="H41" s="21"/>
      <c r="I41" s="39"/>
      <c r="J41" s="14"/>
      <c r="K41" s="14"/>
      <c r="L41" s="14"/>
      <c r="M41" s="39"/>
      <c r="O41" s="21"/>
      <c r="P41" s="39"/>
      <c r="Q41" s="14"/>
      <c r="R41" s="14"/>
      <c r="S41" s="14"/>
      <c r="T41" s="39"/>
    </row>
    <row r="42" spans="1:20" x14ac:dyDescent="0.35">
      <c r="A42" s="21" t="s">
        <v>21</v>
      </c>
      <c r="B42" s="77">
        <f>INDEX(($A20:$F31),MATCH(B43,B20:B31,0),1)</f>
        <v>0.625</v>
      </c>
      <c r="C42" s="23">
        <f t="shared" ref="C42:F42" si="23">INDEX(($A20:$F31),MATCH(C43,C20:C31,0),1)</f>
        <v>0.625</v>
      </c>
      <c r="D42" s="23">
        <f t="shared" si="23"/>
        <v>0.625</v>
      </c>
      <c r="E42" s="23">
        <f t="shared" si="23"/>
        <v>0.5</v>
      </c>
      <c r="F42" s="77">
        <f t="shared" si="23"/>
        <v>0.5</v>
      </c>
      <c r="H42" s="21" t="s">
        <v>21</v>
      </c>
      <c r="I42" s="77">
        <f>INDEX(($H20:$M31),MATCH(I43,I20:I31,0),1)</f>
        <v>0.625</v>
      </c>
      <c r="J42" s="23">
        <f t="shared" ref="J42:M42" si="24">INDEX(($H20:$M31),MATCH(J43,J20:J31,0),1)</f>
        <v>0.625</v>
      </c>
      <c r="K42" s="23">
        <f t="shared" si="24"/>
        <v>0.70833333333333304</v>
      </c>
      <c r="L42" s="23">
        <f t="shared" si="24"/>
        <v>0.5</v>
      </c>
      <c r="M42" s="77">
        <f t="shared" si="24"/>
        <v>0.5</v>
      </c>
      <c r="O42" s="21" t="s">
        <v>21</v>
      </c>
      <c r="P42" s="77">
        <f>INDEX(($O20:$T31),MATCH(P43,P20:P31,0),1)</f>
        <v>0.625</v>
      </c>
      <c r="Q42" s="23">
        <f t="shared" ref="Q42:T42" si="25">INDEX(($O20:$T31),MATCH(Q43,Q20:Q31,0),1)</f>
        <v>0.625</v>
      </c>
      <c r="R42" s="23">
        <f t="shared" si="25"/>
        <v>0.625</v>
      </c>
      <c r="S42" s="23">
        <f t="shared" si="25"/>
        <v>0.5</v>
      </c>
      <c r="T42" s="77">
        <f t="shared" si="25"/>
        <v>0.5</v>
      </c>
    </row>
    <row r="43" spans="1:20" s="28" customFormat="1" ht="15" thickBot="1" x14ac:dyDescent="0.4">
      <c r="A43" s="30"/>
      <c r="B43" s="79">
        <f t="shared" ref="B43:F43" si="26">MAX(B20:B31)</f>
        <v>32</v>
      </c>
      <c r="C43" s="31">
        <f t="shared" si="26"/>
        <v>21</v>
      </c>
      <c r="D43" s="31">
        <f t="shared" si="26"/>
        <v>11</v>
      </c>
      <c r="E43" s="31">
        <f t="shared" si="26"/>
        <v>0</v>
      </c>
      <c r="F43" s="79">
        <f t="shared" si="26"/>
        <v>0</v>
      </c>
      <c r="H43" s="30"/>
      <c r="I43" s="79">
        <f t="shared" ref="I43:M43" si="27">MAX(I20:I31)</f>
        <v>31</v>
      </c>
      <c r="J43" s="31">
        <f t="shared" si="27"/>
        <v>29</v>
      </c>
      <c r="K43" s="31">
        <f t="shared" si="27"/>
        <v>3</v>
      </c>
      <c r="L43" s="31">
        <f t="shared" si="27"/>
        <v>0</v>
      </c>
      <c r="M43" s="79">
        <f t="shared" si="27"/>
        <v>0</v>
      </c>
      <c r="O43" s="30"/>
      <c r="P43" s="79">
        <f t="shared" ref="P43:T43" si="28">MAX(P20:P31)</f>
        <v>63</v>
      </c>
      <c r="Q43" s="31">
        <f t="shared" si="28"/>
        <v>50</v>
      </c>
      <c r="R43" s="31">
        <f t="shared" si="28"/>
        <v>13</v>
      </c>
      <c r="S43" s="31">
        <f t="shared" si="28"/>
        <v>0</v>
      </c>
      <c r="T43" s="79">
        <f t="shared" si="28"/>
        <v>0</v>
      </c>
    </row>
    <row r="44" spans="1:20" x14ac:dyDescent="0.35">
      <c r="A44" s="4" t="s">
        <v>22</v>
      </c>
      <c r="H44" s="4" t="s">
        <v>22</v>
      </c>
      <c r="O44" s="4" t="s">
        <v>22</v>
      </c>
    </row>
  </sheetData>
  <pageMargins left="0.7" right="0.7" top="0.75" bottom="0.75" header="0.3" footer="0.3"/>
  <pageSetup paperSize="9" scale="45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426D-C152-4936-BDA0-17A54FA82B32}">
  <sheetPr codeName="Sheet9"/>
  <dimension ref="A1:Z44"/>
  <sheetViews>
    <sheetView zoomScaleNormal="100" workbookViewId="0"/>
  </sheetViews>
  <sheetFormatPr defaultRowHeight="14.5" x14ac:dyDescent="0.35"/>
  <cols>
    <col min="1" max="1" width="11.7265625" customWidth="1"/>
    <col min="6" max="6" width="10.7265625" bestFit="1" customWidth="1"/>
    <col min="8" max="8" width="11.7265625" customWidth="1"/>
    <col min="15" max="15" width="11.726562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x14ac:dyDescent="0.35">
      <c r="A4" s="6" t="s">
        <v>1</v>
      </c>
      <c r="B4" s="4" t="str">
        <f>'Flow Summary'!B4</f>
        <v>Southbound</v>
      </c>
      <c r="H4" s="6" t="s">
        <v>1</v>
      </c>
      <c r="I4" s="4" t="str">
        <f>'Flow Summary'!M4</f>
        <v>Northbound</v>
      </c>
      <c r="O4" s="6" t="s">
        <v>1</v>
      </c>
      <c r="P4" s="4" t="s">
        <v>4</v>
      </c>
      <c r="T4" s="4"/>
    </row>
    <row r="6" spans="1:26" ht="15" thickBot="1" x14ac:dyDescent="0.4">
      <c r="F6" s="73">
        <f>'(10-12) Speed Summary'!A12</f>
        <v>45606</v>
      </c>
      <c r="M6" s="73"/>
      <c r="T6" s="73"/>
    </row>
    <row r="7" spans="1:26" ht="35.15" customHeight="1" thickBot="1" x14ac:dyDescent="0.4">
      <c r="A7" s="10" t="s">
        <v>5</v>
      </c>
      <c r="B7" s="74" t="s">
        <v>23</v>
      </c>
      <c r="C7" s="75" t="s">
        <v>24</v>
      </c>
      <c r="D7" s="75" t="s">
        <v>25</v>
      </c>
      <c r="E7" s="75" t="s">
        <v>26</v>
      </c>
      <c r="F7" s="76" t="s">
        <v>27</v>
      </c>
      <c r="H7" s="10" t="s">
        <v>5</v>
      </c>
      <c r="I7" s="74" t="s">
        <v>23</v>
      </c>
      <c r="J7" s="75" t="s">
        <v>24</v>
      </c>
      <c r="K7" s="75" t="s">
        <v>25</v>
      </c>
      <c r="L7" s="75" t="s">
        <v>26</v>
      </c>
      <c r="M7" s="76" t="s">
        <v>27</v>
      </c>
      <c r="O7" s="10" t="s">
        <v>5</v>
      </c>
      <c r="P7" s="74" t="s">
        <v>23</v>
      </c>
      <c r="Q7" s="75" t="s">
        <v>24</v>
      </c>
      <c r="R7" s="75" t="s">
        <v>25</v>
      </c>
      <c r="S7" s="75" t="s">
        <v>26</v>
      </c>
      <c r="T7" s="76" t="s">
        <v>27</v>
      </c>
    </row>
    <row r="8" spans="1:26" x14ac:dyDescent="0.35">
      <c r="A8" s="13">
        <v>0</v>
      </c>
      <c r="B8" s="39">
        <f t="shared" ref="B8:B31" si="0">SUM(C8:F8)</f>
        <v>2</v>
      </c>
      <c r="C8" s="14">
        <v>0</v>
      </c>
      <c r="D8" s="14">
        <v>2</v>
      </c>
      <c r="E8" s="14">
        <v>0</v>
      </c>
      <c r="F8" s="39">
        <v>0</v>
      </c>
      <c r="H8" s="13">
        <v>0</v>
      </c>
      <c r="I8" s="39">
        <f t="shared" ref="I8:I31" si="1">SUM(J8:M8)</f>
        <v>4</v>
      </c>
      <c r="J8" s="14">
        <v>4</v>
      </c>
      <c r="K8" s="14">
        <v>0</v>
      </c>
      <c r="L8" s="14">
        <v>0</v>
      </c>
      <c r="M8" s="39">
        <v>0</v>
      </c>
      <c r="O8" s="13">
        <v>0</v>
      </c>
      <c r="P8" s="39">
        <f t="shared" ref="P8:P31" si="2">SUM(Q8:T8)</f>
        <v>6</v>
      </c>
      <c r="Q8" s="14">
        <f>C8+J8</f>
        <v>4</v>
      </c>
      <c r="R8" s="14">
        <f t="shared" ref="R8:T31" si="3">D8+K8</f>
        <v>2</v>
      </c>
      <c r="S8" s="14">
        <f t="shared" si="3"/>
        <v>0</v>
      </c>
      <c r="T8" s="39">
        <f t="shared" si="3"/>
        <v>0</v>
      </c>
    </row>
    <row r="9" spans="1:26" x14ac:dyDescent="0.35">
      <c r="A9" s="16">
        <v>4.1666666666666699E-2</v>
      </c>
      <c r="B9" s="39">
        <f t="shared" si="0"/>
        <v>4</v>
      </c>
      <c r="C9" s="14">
        <v>2</v>
      </c>
      <c r="D9" s="14">
        <v>2</v>
      </c>
      <c r="E9" s="14">
        <v>0</v>
      </c>
      <c r="F9" s="39">
        <v>0</v>
      </c>
      <c r="H9" s="16">
        <v>4.1666666666666699E-2</v>
      </c>
      <c r="I9" s="39">
        <f t="shared" si="1"/>
        <v>3</v>
      </c>
      <c r="J9" s="14">
        <v>3</v>
      </c>
      <c r="K9" s="14">
        <v>0</v>
      </c>
      <c r="L9" s="14">
        <v>0</v>
      </c>
      <c r="M9" s="39">
        <v>0</v>
      </c>
      <c r="O9" s="16">
        <v>4.1666666666666699E-2</v>
      </c>
      <c r="P9" s="39">
        <f t="shared" si="2"/>
        <v>7</v>
      </c>
      <c r="Q9" s="14">
        <f t="shared" ref="Q9:Q31" si="4">C9+J9</f>
        <v>5</v>
      </c>
      <c r="R9" s="14">
        <f t="shared" si="3"/>
        <v>2</v>
      </c>
      <c r="S9" s="14">
        <f t="shared" si="3"/>
        <v>0</v>
      </c>
      <c r="T9" s="39">
        <f t="shared" si="3"/>
        <v>0</v>
      </c>
    </row>
    <row r="10" spans="1:26" x14ac:dyDescent="0.35">
      <c r="A10" s="16">
        <v>8.3333333333333301E-2</v>
      </c>
      <c r="B10" s="39">
        <f t="shared" si="0"/>
        <v>0</v>
      </c>
      <c r="C10" s="14">
        <v>0</v>
      </c>
      <c r="D10" s="14">
        <v>0</v>
      </c>
      <c r="E10" s="14">
        <v>0</v>
      </c>
      <c r="F10" s="39">
        <v>0</v>
      </c>
      <c r="H10" s="16">
        <v>8.3333333333333301E-2</v>
      </c>
      <c r="I10" s="39">
        <f t="shared" si="1"/>
        <v>1</v>
      </c>
      <c r="J10" s="14">
        <v>1</v>
      </c>
      <c r="K10" s="14">
        <v>0</v>
      </c>
      <c r="L10" s="14">
        <v>0</v>
      </c>
      <c r="M10" s="39">
        <v>0</v>
      </c>
      <c r="O10" s="16">
        <v>8.3333333333333301E-2</v>
      </c>
      <c r="P10" s="39">
        <f t="shared" si="2"/>
        <v>1</v>
      </c>
      <c r="Q10" s="14">
        <f t="shared" si="4"/>
        <v>1</v>
      </c>
      <c r="R10" s="14">
        <f t="shared" si="3"/>
        <v>0</v>
      </c>
      <c r="S10" s="14">
        <f t="shared" si="3"/>
        <v>0</v>
      </c>
      <c r="T10" s="39">
        <f t="shared" si="3"/>
        <v>0</v>
      </c>
    </row>
    <row r="11" spans="1:26" x14ac:dyDescent="0.35">
      <c r="A11" s="16">
        <v>0.125</v>
      </c>
      <c r="B11" s="39">
        <f t="shared" si="0"/>
        <v>1</v>
      </c>
      <c r="C11" s="14">
        <v>1</v>
      </c>
      <c r="D11" s="14">
        <v>0</v>
      </c>
      <c r="E11" s="14">
        <v>0</v>
      </c>
      <c r="F11" s="39">
        <v>0</v>
      </c>
      <c r="H11" s="16">
        <v>0.125</v>
      </c>
      <c r="I11" s="39">
        <f t="shared" si="1"/>
        <v>0</v>
      </c>
      <c r="J11" s="14">
        <v>0</v>
      </c>
      <c r="K11" s="14">
        <v>0</v>
      </c>
      <c r="L11" s="14">
        <v>0</v>
      </c>
      <c r="M11" s="39">
        <v>0</v>
      </c>
      <c r="O11" s="16">
        <v>0.125</v>
      </c>
      <c r="P11" s="39">
        <f t="shared" si="2"/>
        <v>1</v>
      </c>
      <c r="Q11" s="14">
        <f t="shared" si="4"/>
        <v>1</v>
      </c>
      <c r="R11" s="14">
        <f t="shared" si="3"/>
        <v>0</v>
      </c>
      <c r="S11" s="14">
        <f t="shared" si="3"/>
        <v>0</v>
      </c>
      <c r="T11" s="39">
        <f t="shared" si="3"/>
        <v>0</v>
      </c>
    </row>
    <row r="12" spans="1:26" x14ac:dyDescent="0.35">
      <c r="A12" s="16">
        <v>0.16666666666666699</v>
      </c>
      <c r="B12" s="39">
        <f t="shared" si="0"/>
        <v>2</v>
      </c>
      <c r="C12" s="14">
        <v>1</v>
      </c>
      <c r="D12" s="14">
        <v>1</v>
      </c>
      <c r="E12" s="14">
        <v>0</v>
      </c>
      <c r="F12" s="39">
        <v>0</v>
      </c>
      <c r="H12" s="16">
        <v>0.16666666666666699</v>
      </c>
      <c r="I12" s="39">
        <f t="shared" si="1"/>
        <v>0</v>
      </c>
      <c r="J12" s="14">
        <v>0</v>
      </c>
      <c r="K12" s="14">
        <v>0</v>
      </c>
      <c r="L12" s="14">
        <v>0</v>
      </c>
      <c r="M12" s="39">
        <v>0</v>
      </c>
      <c r="O12" s="16">
        <v>0.16666666666666699</v>
      </c>
      <c r="P12" s="39">
        <f t="shared" si="2"/>
        <v>2</v>
      </c>
      <c r="Q12" s="14">
        <f t="shared" si="4"/>
        <v>1</v>
      </c>
      <c r="R12" s="14">
        <f t="shared" si="3"/>
        <v>1</v>
      </c>
      <c r="S12" s="14">
        <f t="shared" si="3"/>
        <v>0</v>
      </c>
      <c r="T12" s="39">
        <f t="shared" si="3"/>
        <v>0</v>
      </c>
    </row>
    <row r="13" spans="1:26" x14ac:dyDescent="0.35">
      <c r="A13" s="16">
        <v>0.20833333333333301</v>
      </c>
      <c r="B13" s="39">
        <f t="shared" si="0"/>
        <v>0</v>
      </c>
      <c r="C13" s="14">
        <v>0</v>
      </c>
      <c r="D13" s="14">
        <v>0</v>
      </c>
      <c r="E13" s="14">
        <v>0</v>
      </c>
      <c r="F13" s="39">
        <v>0</v>
      </c>
      <c r="H13" s="16">
        <v>0.20833333333333301</v>
      </c>
      <c r="I13" s="39">
        <f t="shared" si="1"/>
        <v>0</v>
      </c>
      <c r="J13" s="14">
        <v>0</v>
      </c>
      <c r="K13" s="14">
        <v>0</v>
      </c>
      <c r="L13" s="14">
        <v>0</v>
      </c>
      <c r="M13" s="39">
        <v>0</v>
      </c>
      <c r="O13" s="16">
        <v>0.20833333333333301</v>
      </c>
      <c r="P13" s="39">
        <f t="shared" si="2"/>
        <v>0</v>
      </c>
      <c r="Q13" s="14">
        <f t="shared" si="4"/>
        <v>0</v>
      </c>
      <c r="R13" s="14">
        <f t="shared" si="3"/>
        <v>0</v>
      </c>
      <c r="S13" s="14">
        <f t="shared" si="3"/>
        <v>0</v>
      </c>
      <c r="T13" s="39">
        <f t="shared" si="3"/>
        <v>0</v>
      </c>
    </row>
    <row r="14" spans="1:26" x14ac:dyDescent="0.35">
      <c r="A14" s="16">
        <v>0.25</v>
      </c>
      <c r="B14" s="39">
        <f t="shared" si="0"/>
        <v>1</v>
      </c>
      <c r="C14" s="14">
        <v>1</v>
      </c>
      <c r="D14" s="14">
        <v>0</v>
      </c>
      <c r="E14" s="14">
        <v>0</v>
      </c>
      <c r="F14" s="39">
        <v>0</v>
      </c>
      <c r="H14" s="16">
        <v>0.25</v>
      </c>
      <c r="I14" s="39">
        <f t="shared" si="1"/>
        <v>0</v>
      </c>
      <c r="J14" s="14">
        <v>0</v>
      </c>
      <c r="K14" s="14">
        <v>0</v>
      </c>
      <c r="L14" s="14">
        <v>0</v>
      </c>
      <c r="M14" s="39">
        <v>0</v>
      </c>
      <c r="O14" s="16">
        <v>0.25</v>
      </c>
      <c r="P14" s="39">
        <f t="shared" si="2"/>
        <v>1</v>
      </c>
      <c r="Q14" s="14">
        <f t="shared" si="4"/>
        <v>1</v>
      </c>
      <c r="R14" s="14">
        <f t="shared" si="3"/>
        <v>0</v>
      </c>
      <c r="S14" s="14">
        <f t="shared" si="3"/>
        <v>0</v>
      </c>
      <c r="T14" s="39">
        <f t="shared" si="3"/>
        <v>0</v>
      </c>
    </row>
    <row r="15" spans="1:26" x14ac:dyDescent="0.35">
      <c r="A15" s="16">
        <v>0.29166666666666702</v>
      </c>
      <c r="B15" s="39">
        <f t="shared" si="0"/>
        <v>4</v>
      </c>
      <c r="C15" s="14">
        <v>3</v>
      </c>
      <c r="D15" s="14">
        <v>1</v>
      </c>
      <c r="E15" s="14">
        <v>0</v>
      </c>
      <c r="F15" s="39">
        <v>0</v>
      </c>
      <c r="H15" s="16">
        <v>0.29166666666666702</v>
      </c>
      <c r="I15" s="39">
        <f t="shared" si="1"/>
        <v>0</v>
      </c>
      <c r="J15" s="14">
        <v>0</v>
      </c>
      <c r="K15" s="14">
        <v>0</v>
      </c>
      <c r="L15" s="14">
        <v>0</v>
      </c>
      <c r="M15" s="39">
        <v>0</v>
      </c>
      <c r="O15" s="16">
        <v>0.29166666666666702</v>
      </c>
      <c r="P15" s="39">
        <f t="shared" si="2"/>
        <v>4</v>
      </c>
      <c r="Q15" s="14">
        <f t="shared" si="4"/>
        <v>3</v>
      </c>
      <c r="R15" s="14">
        <f t="shared" si="3"/>
        <v>1</v>
      </c>
      <c r="S15" s="14">
        <f t="shared" si="3"/>
        <v>0</v>
      </c>
      <c r="T15" s="39">
        <f t="shared" si="3"/>
        <v>0</v>
      </c>
    </row>
    <row r="16" spans="1:26" x14ac:dyDescent="0.35">
      <c r="A16" s="16">
        <v>0.33333333333333298</v>
      </c>
      <c r="B16" s="39">
        <f t="shared" si="0"/>
        <v>2</v>
      </c>
      <c r="C16" s="14">
        <v>0</v>
      </c>
      <c r="D16" s="14">
        <v>2</v>
      </c>
      <c r="E16" s="14">
        <v>0</v>
      </c>
      <c r="F16" s="39">
        <v>0</v>
      </c>
      <c r="H16" s="16">
        <v>0.33333333333333298</v>
      </c>
      <c r="I16" s="39">
        <f t="shared" si="1"/>
        <v>1</v>
      </c>
      <c r="J16" s="14">
        <v>1</v>
      </c>
      <c r="K16" s="14">
        <v>0</v>
      </c>
      <c r="L16" s="14">
        <v>0</v>
      </c>
      <c r="M16" s="39">
        <v>0</v>
      </c>
      <c r="O16" s="16">
        <v>0.33333333333333298</v>
      </c>
      <c r="P16" s="39">
        <f t="shared" si="2"/>
        <v>3</v>
      </c>
      <c r="Q16" s="14">
        <f t="shared" si="4"/>
        <v>1</v>
      </c>
      <c r="R16" s="14">
        <f t="shared" si="3"/>
        <v>2</v>
      </c>
      <c r="S16" s="14">
        <f t="shared" si="3"/>
        <v>0</v>
      </c>
      <c r="T16" s="39">
        <f t="shared" si="3"/>
        <v>0</v>
      </c>
    </row>
    <row r="17" spans="1:20" x14ac:dyDescent="0.35">
      <c r="A17" s="16">
        <v>0.375</v>
      </c>
      <c r="B17" s="39">
        <f t="shared" si="0"/>
        <v>9</v>
      </c>
      <c r="C17" s="14">
        <v>7</v>
      </c>
      <c r="D17" s="14">
        <v>2</v>
      </c>
      <c r="E17" s="14">
        <v>0</v>
      </c>
      <c r="F17" s="39">
        <v>0</v>
      </c>
      <c r="H17" s="16">
        <v>0.375</v>
      </c>
      <c r="I17" s="39">
        <f t="shared" si="1"/>
        <v>4</v>
      </c>
      <c r="J17" s="14">
        <v>4</v>
      </c>
      <c r="K17" s="14">
        <v>0</v>
      </c>
      <c r="L17" s="14">
        <v>0</v>
      </c>
      <c r="M17" s="39">
        <v>0</v>
      </c>
      <c r="O17" s="16">
        <v>0.375</v>
      </c>
      <c r="P17" s="39">
        <f t="shared" si="2"/>
        <v>13</v>
      </c>
      <c r="Q17" s="14">
        <f t="shared" si="4"/>
        <v>11</v>
      </c>
      <c r="R17" s="14">
        <f t="shared" si="3"/>
        <v>2</v>
      </c>
      <c r="S17" s="14">
        <f t="shared" si="3"/>
        <v>0</v>
      </c>
      <c r="T17" s="39">
        <f t="shared" si="3"/>
        <v>0</v>
      </c>
    </row>
    <row r="18" spans="1:20" x14ac:dyDescent="0.35">
      <c r="A18" s="16">
        <v>0.41666666666666702</v>
      </c>
      <c r="B18" s="39">
        <f t="shared" si="0"/>
        <v>21</v>
      </c>
      <c r="C18" s="14">
        <v>17</v>
      </c>
      <c r="D18" s="14">
        <v>4</v>
      </c>
      <c r="E18" s="14">
        <v>0</v>
      </c>
      <c r="F18" s="39">
        <v>0</v>
      </c>
      <c r="H18" s="16">
        <v>0.41666666666666702</v>
      </c>
      <c r="I18" s="39">
        <f t="shared" si="1"/>
        <v>15</v>
      </c>
      <c r="J18" s="14">
        <v>15</v>
      </c>
      <c r="K18" s="14">
        <v>0</v>
      </c>
      <c r="L18" s="14">
        <v>0</v>
      </c>
      <c r="M18" s="39">
        <v>0</v>
      </c>
      <c r="O18" s="16">
        <v>0.41666666666666702</v>
      </c>
      <c r="P18" s="39">
        <f t="shared" si="2"/>
        <v>36</v>
      </c>
      <c r="Q18" s="14">
        <f t="shared" si="4"/>
        <v>32</v>
      </c>
      <c r="R18" s="14">
        <f t="shared" si="3"/>
        <v>4</v>
      </c>
      <c r="S18" s="14">
        <f t="shared" si="3"/>
        <v>0</v>
      </c>
      <c r="T18" s="39">
        <f t="shared" si="3"/>
        <v>0</v>
      </c>
    </row>
    <row r="19" spans="1:20" x14ac:dyDescent="0.35">
      <c r="A19" s="16">
        <v>0.45833333333333298</v>
      </c>
      <c r="B19" s="39">
        <f t="shared" si="0"/>
        <v>11</v>
      </c>
      <c r="C19" s="14">
        <v>8</v>
      </c>
      <c r="D19" s="14">
        <v>3</v>
      </c>
      <c r="E19" s="14">
        <v>0</v>
      </c>
      <c r="F19" s="39">
        <v>0</v>
      </c>
      <c r="H19" s="16">
        <v>0.45833333333333298</v>
      </c>
      <c r="I19" s="39">
        <f t="shared" si="1"/>
        <v>19</v>
      </c>
      <c r="J19" s="14">
        <v>19</v>
      </c>
      <c r="K19" s="14">
        <v>0</v>
      </c>
      <c r="L19" s="14">
        <v>0</v>
      </c>
      <c r="M19" s="39">
        <v>0</v>
      </c>
      <c r="O19" s="16">
        <v>0.45833333333333298</v>
      </c>
      <c r="P19" s="39">
        <f t="shared" si="2"/>
        <v>30</v>
      </c>
      <c r="Q19" s="14">
        <f t="shared" si="4"/>
        <v>27</v>
      </c>
      <c r="R19" s="14">
        <f t="shared" si="3"/>
        <v>3</v>
      </c>
      <c r="S19" s="14">
        <f t="shared" si="3"/>
        <v>0</v>
      </c>
      <c r="T19" s="39">
        <f t="shared" si="3"/>
        <v>0</v>
      </c>
    </row>
    <row r="20" spans="1:20" x14ac:dyDescent="0.35">
      <c r="A20" s="16">
        <v>0.5</v>
      </c>
      <c r="B20" s="39">
        <f t="shared" si="0"/>
        <v>20</v>
      </c>
      <c r="C20" s="14">
        <v>15</v>
      </c>
      <c r="D20" s="14">
        <v>4</v>
      </c>
      <c r="E20" s="14">
        <v>0</v>
      </c>
      <c r="F20" s="39">
        <v>1</v>
      </c>
      <c r="H20" s="16">
        <v>0.5</v>
      </c>
      <c r="I20" s="39">
        <f t="shared" si="1"/>
        <v>13</v>
      </c>
      <c r="J20" s="14">
        <v>13</v>
      </c>
      <c r="K20" s="14">
        <v>0</v>
      </c>
      <c r="L20" s="14">
        <v>0</v>
      </c>
      <c r="M20" s="39">
        <v>0</v>
      </c>
      <c r="O20" s="16">
        <v>0.5</v>
      </c>
      <c r="P20" s="39">
        <f t="shared" si="2"/>
        <v>33</v>
      </c>
      <c r="Q20" s="14">
        <f t="shared" si="4"/>
        <v>28</v>
      </c>
      <c r="R20" s="14">
        <f t="shared" si="3"/>
        <v>4</v>
      </c>
      <c r="S20" s="14">
        <f t="shared" si="3"/>
        <v>0</v>
      </c>
      <c r="T20" s="39">
        <f t="shared" si="3"/>
        <v>1</v>
      </c>
    </row>
    <row r="21" spans="1:20" x14ac:dyDescent="0.35">
      <c r="A21" s="16">
        <v>0.54166666666666696</v>
      </c>
      <c r="B21" s="39">
        <f t="shared" si="0"/>
        <v>22</v>
      </c>
      <c r="C21" s="14">
        <v>18</v>
      </c>
      <c r="D21" s="14">
        <v>4</v>
      </c>
      <c r="E21" s="14">
        <v>0</v>
      </c>
      <c r="F21" s="39">
        <v>0</v>
      </c>
      <c r="H21" s="16">
        <v>0.54166666666666696</v>
      </c>
      <c r="I21" s="39">
        <f t="shared" si="1"/>
        <v>24</v>
      </c>
      <c r="J21" s="14">
        <v>23</v>
      </c>
      <c r="K21" s="14">
        <v>1</v>
      </c>
      <c r="L21" s="14">
        <v>0</v>
      </c>
      <c r="M21" s="39">
        <v>0</v>
      </c>
      <c r="O21" s="16">
        <v>0.54166666666666696</v>
      </c>
      <c r="P21" s="39">
        <f t="shared" si="2"/>
        <v>46</v>
      </c>
      <c r="Q21" s="14">
        <f t="shared" si="4"/>
        <v>41</v>
      </c>
      <c r="R21" s="14">
        <f t="shared" si="3"/>
        <v>5</v>
      </c>
      <c r="S21" s="14">
        <f t="shared" si="3"/>
        <v>0</v>
      </c>
      <c r="T21" s="39">
        <f t="shared" si="3"/>
        <v>0</v>
      </c>
    </row>
    <row r="22" spans="1:20" x14ac:dyDescent="0.35">
      <c r="A22" s="16">
        <v>0.58333333333333304</v>
      </c>
      <c r="B22" s="39">
        <f t="shared" si="0"/>
        <v>23</v>
      </c>
      <c r="C22" s="14">
        <v>20</v>
      </c>
      <c r="D22" s="14">
        <v>3</v>
      </c>
      <c r="E22" s="14">
        <v>0</v>
      </c>
      <c r="F22" s="39">
        <v>0</v>
      </c>
      <c r="H22" s="16">
        <v>0.58333333333333304</v>
      </c>
      <c r="I22" s="39">
        <f t="shared" si="1"/>
        <v>16</v>
      </c>
      <c r="J22" s="14">
        <v>15</v>
      </c>
      <c r="K22" s="14">
        <v>1</v>
      </c>
      <c r="L22" s="14">
        <v>0</v>
      </c>
      <c r="M22" s="39">
        <v>0</v>
      </c>
      <c r="O22" s="16">
        <v>0.58333333333333304</v>
      </c>
      <c r="P22" s="39">
        <f t="shared" si="2"/>
        <v>39</v>
      </c>
      <c r="Q22" s="14">
        <f t="shared" si="4"/>
        <v>35</v>
      </c>
      <c r="R22" s="14">
        <f t="shared" si="3"/>
        <v>4</v>
      </c>
      <c r="S22" s="14">
        <f t="shared" si="3"/>
        <v>0</v>
      </c>
      <c r="T22" s="39">
        <f t="shared" si="3"/>
        <v>0</v>
      </c>
    </row>
    <row r="23" spans="1:20" x14ac:dyDescent="0.35">
      <c r="A23" s="16">
        <v>0.625</v>
      </c>
      <c r="B23" s="39">
        <f t="shared" si="0"/>
        <v>18</v>
      </c>
      <c r="C23" s="14">
        <v>13</v>
      </c>
      <c r="D23" s="14">
        <v>5</v>
      </c>
      <c r="E23" s="14">
        <v>0</v>
      </c>
      <c r="F23" s="39">
        <v>0</v>
      </c>
      <c r="H23" s="16">
        <v>0.625</v>
      </c>
      <c r="I23" s="39">
        <f t="shared" si="1"/>
        <v>15</v>
      </c>
      <c r="J23" s="14">
        <v>15</v>
      </c>
      <c r="K23" s="14">
        <v>0</v>
      </c>
      <c r="L23" s="14">
        <v>0</v>
      </c>
      <c r="M23" s="39">
        <v>0</v>
      </c>
      <c r="O23" s="16">
        <v>0.625</v>
      </c>
      <c r="P23" s="39">
        <f t="shared" si="2"/>
        <v>33</v>
      </c>
      <c r="Q23" s="14">
        <f t="shared" si="4"/>
        <v>28</v>
      </c>
      <c r="R23" s="14">
        <f t="shared" si="3"/>
        <v>5</v>
      </c>
      <c r="S23" s="14">
        <f t="shared" si="3"/>
        <v>0</v>
      </c>
      <c r="T23" s="39">
        <f t="shared" si="3"/>
        <v>0</v>
      </c>
    </row>
    <row r="24" spans="1:20" x14ac:dyDescent="0.35">
      <c r="A24" s="16">
        <v>0.66666666666666696</v>
      </c>
      <c r="B24" s="39">
        <f t="shared" si="0"/>
        <v>18</v>
      </c>
      <c r="C24" s="14">
        <v>13</v>
      </c>
      <c r="D24" s="14">
        <v>5</v>
      </c>
      <c r="E24" s="14">
        <v>0</v>
      </c>
      <c r="F24" s="39">
        <v>0</v>
      </c>
      <c r="H24" s="16">
        <v>0.66666666666666696</v>
      </c>
      <c r="I24" s="39">
        <f t="shared" si="1"/>
        <v>25</v>
      </c>
      <c r="J24" s="14">
        <v>22</v>
      </c>
      <c r="K24" s="14">
        <v>3</v>
      </c>
      <c r="L24" s="14">
        <v>0</v>
      </c>
      <c r="M24" s="39">
        <v>0</v>
      </c>
      <c r="O24" s="16">
        <v>0.66666666666666696</v>
      </c>
      <c r="P24" s="39">
        <f t="shared" si="2"/>
        <v>43</v>
      </c>
      <c r="Q24" s="14">
        <f t="shared" si="4"/>
        <v>35</v>
      </c>
      <c r="R24" s="14">
        <f t="shared" si="3"/>
        <v>8</v>
      </c>
      <c r="S24" s="14">
        <f t="shared" si="3"/>
        <v>0</v>
      </c>
      <c r="T24" s="39">
        <f t="shared" si="3"/>
        <v>0</v>
      </c>
    </row>
    <row r="25" spans="1:20" x14ac:dyDescent="0.35">
      <c r="A25" s="16">
        <v>0.70833333333333304</v>
      </c>
      <c r="B25" s="39">
        <f t="shared" si="0"/>
        <v>16</v>
      </c>
      <c r="C25" s="14">
        <v>13</v>
      </c>
      <c r="D25" s="14">
        <v>3</v>
      </c>
      <c r="E25" s="14">
        <v>0</v>
      </c>
      <c r="F25" s="39">
        <v>0</v>
      </c>
      <c r="H25" s="16">
        <v>0.70833333333333304</v>
      </c>
      <c r="I25" s="39">
        <f t="shared" si="1"/>
        <v>21</v>
      </c>
      <c r="J25" s="14">
        <v>21</v>
      </c>
      <c r="K25" s="14">
        <v>0</v>
      </c>
      <c r="L25" s="14">
        <v>0</v>
      </c>
      <c r="M25" s="39">
        <v>0</v>
      </c>
      <c r="O25" s="16">
        <v>0.70833333333333304</v>
      </c>
      <c r="P25" s="39">
        <f t="shared" si="2"/>
        <v>37</v>
      </c>
      <c r="Q25" s="14">
        <f t="shared" si="4"/>
        <v>34</v>
      </c>
      <c r="R25" s="14">
        <f t="shared" si="3"/>
        <v>3</v>
      </c>
      <c r="S25" s="14">
        <f t="shared" si="3"/>
        <v>0</v>
      </c>
      <c r="T25" s="39">
        <f t="shared" si="3"/>
        <v>0</v>
      </c>
    </row>
    <row r="26" spans="1:20" x14ac:dyDescent="0.35">
      <c r="A26" s="16">
        <v>0.75</v>
      </c>
      <c r="B26" s="39">
        <f t="shared" si="0"/>
        <v>14</v>
      </c>
      <c r="C26" s="14">
        <v>10</v>
      </c>
      <c r="D26" s="14">
        <v>4</v>
      </c>
      <c r="E26" s="14">
        <v>0</v>
      </c>
      <c r="F26" s="39">
        <v>0</v>
      </c>
      <c r="H26" s="16">
        <v>0.75</v>
      </c>
      <c r="I26" s="39">
        <f t="shared" si="1"/>
        <v>19</v>
      </c>
      <c r="J26" s="14">
        <v>18</v>
      </c>
      <c r="K26" s="14">
        <v>1</v>
      </c>
      <c r="L26" s="14">
        <v>0</v>
      </c>
      <c r="M26" s="39">
        <v>0</v>
      </c>
      <c r="O26" s="16">
        <v>0.75</v>
      </c>
      <c r="P26" s="39">
        <f t="shared" si="2"/>
        <v>33</v>
      </c>
      <c r="Q26" s="14">
        <f t="shared" si="4"/>
        <v>28</v>
      </c>
      <c r="R26" s="14">
        <f t="shared" si="3"/>
        <v>5</v>
      </c>
      <c r="S26" s="14">
        <f t="shared" si="3"/>
        <v>0</v>
      </c>
      <c r="T26" s="39">
        <f t="shared" si="3"/>
        <v>0</v>
      </c>
    </row>
    <row r="27" spans="1:20" x14ac:dyDescent="0.35">
      <c r="A27" s="16">
        <v>0.79166666666666696</v>
      </c>
      <c r="B27" s="39">
        <f t="shared" si="0"/>
        <v>13</v>
      </c>
      <c r="C27" s="14">
        <v>8</v>
      </c>
      <c r="D27" s="14">
        <v>5</v>
      </c>
      <c r="E27" s="14">
        <v>0</v>
      </c>
      <c r="F27" s="39">
        <v>0</v>
      </c>
      <c r="H27" s="16">
        <v>0.79166666666666696</v>
      </c>
      <c r="I27" s="39">
        <f t="shared" si="1"/>
        <v>14</v>
      </c>
      <c r="J27" s="14">
        <v>14</v>
      </c>
      <c r="K27" s="14">
        <v>0</v>
      </c>
      <c r="L27" s="14">
        <v>0</v>
      </c>
      <c r="M27" s="39">
        <v>0</v>
      </c>
      <c r="O27" s="16">
        <v>0.79166666666666696</v>
      </c>
      <c r="P27" s="39">
        <f t="shared" si="2"/>
        <v>27</v>
      </c>
      <c r="Q27" s="14">
        <f t="shared" si="4"/>
        <v>22</v>
      </c>
      <c r="R27" s="14">
        <f t="shared" si="3"/>
        <v>5</v>
      </c>
      <c r="S27" s="14">
        <f t="shared" si="3"/>
        <v>0</v>
      </c>
      <c r="T27" s="39">
        <f t="shared" si="3"/>
        <v>0</v>
      </c>
    </row>
    <row r="28" spans="1:20" x14ac:dyDescent="0.35">
      <c r="A28" s="16">
        <v>0.83333333333333304</v>
      </c>
      <c r="B28" s="39">
        <f t="shared" si="0"/>
        <v>9</v>
      </c>
      <c r="C28" s="14">
        <v>7</v>
      </c>
      <c r="D28" s="14">
        <v>2</v>
      </c>
      <c r="E28" s="14">
        <v>0</v>
      </c>
      <c r="F28" s="39">
        <v>0</v>
      </c>
      <c r="H28" s="16">
        <v>0.83333333333333304</v>
      </c>
      <c r="I28" s="39">
        <f t="shared" si="1"/>
        <v>7</v>
      </c>
      <c r="J28" s="14">
        <v>7</v>
      </c>
      <c r="K28" s="14">
        <v>0</v>
      </c>
      <c r="L28" s="14">
        <v>0</v>
      </c>
      <c r="M28" s="39">
        <v>0</v>
      </c>
      <c r="O28" s="16">
        <v>0.83333333333333304</v>
      </c>
      <c r="P28" s="39">
        <f t="shared" si="2"/>
        <v>16</v>
      </c>
      <c r="Q28" s="14">
        <f t="shared" si="4"/>
        <v>14</v>
      </c>
      <c r="R28" s="14">
        <f t="shared" si="3"/>
        <v>2</v>
      </c>
      <c r="S28" s="14">
        <f t="shared" si="3"/>
        <v>0</v>
      </c>
      <c r="T28" s="39">
        <f t="shared" si="3"/>
        <v>0</v>
      </c>
    </row>
    <row r="29" spans="1:20" x14ac:dyDescent="0.35">
      <c r="A29" s="16">
        <v>0.875</v>
      </c>
      <c r="B29" s="39">
        <f t="shared" si="0"/>
        <v>4</v>
      </c>
      <c r="C29" s="14">
        <v>4</v>
      </c>
      <c r="D29" s="14">
        <v>0</v>
      </c>
      <c r="E29" s="14">
        <v>0</v>
      </c>
      <c r="F29" s="39">
        <v>0</v>
      </c>
      <c r="H29" s="16">
        <v>0.875</v>
      </c>
      <c r="I29" s="39">
        <f t="shared" si="1"/>
        <v>9</v>
      </c>
      <c r="J29" s="14">
        <v>8</v>
      </c>
      <c r="K29" s="14">
        <v>1</v>
      </c>
      <c r="L29" s="14">
        <v>0</v>
      </c>
      <c r="M29" s="39">
        <v>0</v>
      </c>
      <c r="O29" s="16">
        <v>0.875</v>
      </c>
      <c r="P29" s="39">
        <f t="shared" si="2"/>
        <v>13</v>
      </c>
      <c r="Q29" s="14">
        <f t="shared" si="4"/>
        <v>12</v>
      </c>
      <c r="R29" s="14">
        <f t="shared" si="3"/>
        <v>1</v>
      </c>
      <c r="S29" s="14">
        <f t="shared" si="3"/>
        <v>0</v>
      </c>
      <c r="T29" s="39">
        <f t="shared" si="3"/>
        <v>0</v>
      </c>
    </row>
    <row r="30" spans="1:20" x14ac:dyDescent="0.35">
      <c r="A30" s="16">
        <v>0.91666666666666696</v>
      </c>
      <c r="B30" s="39">
        <f t="shared" si="0"/>
        <v>3</v>
      </c>
      <c r="C30" s="14">
        <v>2</v>
      </c>
      <c r="D30" s="14">
        <v>1</v>
      </c>
      <c r="E30" s="14">
        <v>0</v>
      </c>
      <c r="F30" s="39">
        <v>0</v>
      </c>
      <c r="H30" s="16">
        <v>0.91666666666666696</v>
      </c>
      <c r="I30" s="39">
        <f t="shared" si="1"/>
        <v>8</v>
      </c>
      <c r="J30" s="14">
        <v>8</v>
      </c>
      <c r="K30" s="14">
        <v>0</v>
      </c>
      <c r="L30" s="14">
        <v>0</v>
      </c>
      <c r="M30" s="39">
        <v>0</v>
      </c>
      <c r="O30" s="16">
        <v>0.91666666666666696</v>
      </c>
      <c r="P30" s="39">
        <f t="shared" si="2"/>
        <v>11</v>
      </c>
      <c r="Q30" s="14">
        <f t="shared" si="4"/>
        <v>10</v>
      </c>
      <c r="R30" s="14">
        <f t="shared" si="3"/>
        <v>1</v>
      </c>
      <c r="S30" s="14">
        <f t="shared" si="3"/>
        <v>0</v>
      </c>
      <c r="T30" s="39">
        <f t="shared" si="3"/>
        <v>0</v>
      </c>
    </row>
    <row r="31" spans="1:20" ht="15" thickBot="1" x14ac:dyDescent="0.4">
      <c r="A31" s="18">
        <v>0.95833333333333304</v>
      </c>
      <c r="B31" s="47">
        <f t="shared" si="0"/>
        <v>1</v>
      </c>
      <c r="C31" s="19">
        <v>1</v>
      </c>
      <c r="D31" s="19">
        <v>0</v>
      </c>
      <c r="E31" s="19">
        <v>0</v>
      </c>
      <c r="F31" s="47">
        <v>0</v>
      </c>
      <c r="H31" s="18">
        <v>0.95833333333333304</v>
      </c>
      <c r="I31" s="47">
        <f t="shared" si="1"/>
        <v>1</v>
      </c>
      <c r="J31" s="19">
        <v>1</v>
      </c>
      <c r="K31" s="19">
        <v>0</v>
      </c>
      <c r="L31" s="19">
        <v>0</v>
      </c>
      <c r="M31" s="47">
        <v>0</v>
      </c>
      <c r="O31" s="18">
        <v>0.95833333333333304</v>
      </c>
      <c r="P31" s="47">
        <f t="shared" si="2"/>
        <v>2</v>
      </c>
      <c r="Q31" s="19">
        <f t="shared" si="4"/>
        <v>2</v>
      </c>
      <c r="R31" s="19">
        <f t="shared" si="3"/>
        <v>0</v>
      </c>
      <c r="S31" s="19">
        <f t="shared" si="3"/>
        <v>0</v>
      </c>
      <c r="T31" s="47">
        <f t="shared" si="3"/>
        <v>0</v>
      </c>
    </row>
    <row r="32" spans="1:20" x14ac:dyDescent="0.35">
      <c r="A32" s="21"/>
      <c r="B32" s="39"/>
      <c r="C32" s="14"/>
      <c r="D32" s="14"/>
      <c r="E32" s="14"/>
      <c r="F32" s="39"/>
      <c r="H32" s="21"/>
      <c r="I32" s="39"/>
      <c r="J32" s="14"/>
      <c r="K32" s="14"/>
      <c r="L32" s="14"/>
      <c r="M32" s="39"/>
      <c r="O32" s="21"/>
      <c r="P32" s="39"/>
      <c r="Q32" s="14"/>
      <c r="R32" s="14"/>
      <c r="S32" s="14"/>
      <c r="T32" s="39"/>
    </row>
    <row r="33" spans="1:20" x14ac:dyDescent="0.35">
      <c r="A33" s="21" t="s">
        <v>15</v>
      </c>
      <c r="B33" s="39"/>
      <c r="C33" s="14"/>
      <c r="D33" s="14"/>
      <c r="E33" s="14"/>
      <c r="F33" s="39"/>
      <c r="H33" s="21" t="s">
        <v>15</v>
      </c>
      <c r="I33" s="39"/>
      <c r="J33" s="14"/>
      <c r="K33" s="14"/>
      <c r="L33" s="14"/>
      <c r="M33" s="39"/>
      <c r="O33" s="21" t="s">
        <v>15</v>
      </c>
      <c r="P33" s="39"/>
      <c r="Q33" s="14"/>
      <c r="R33" s="14"/>
      <c r="S33" s="14"/>
      <c r="T33" s="39"/>
    </row>
    <row r="34" spans="1:20" x14ac:dyDescent="0.35">
      <c r="A34" s="21" t="s">
        <v>16</v>
      </c>
      <c r="B34" s="39">
        <f t="shared" ref="B34:F34" si="5">SUM(B15:B26)</f>
        <v>178</v>
      </c>
      <c r="C34" s="14">
        <f t="shared" si="5"/>
        <v>137</v>
      </c>
      <c r="D34" s="14">
        <f t="shared" si="5"/>
        <v>40</v>
      </c>
      <c r="E34" s="14">
        <f t="shared" si="5"/>
        <v>0</v>
      </c>
      <c r="F34" s="39">
        <f t="shared" si="5"/>
        <v>1</v>
      </c>
      <c r="H34" s="21" t="s">
        <v>16</v>
      </c>
      <c r="I34" s="39">
        <f t="shared" ref="I34:M34" si="6">SUM(I15:I26)</f>
        <v>172</v>
      </c>
      <c r="J34" s="14">
        <f t="shared" si="6"/>
        <v>166</v>
      </c>
      <c r="K34" s="14">
        <f t="shared" si="6"/>
        <v>6</v>
      </c>
      <c r="L34" s="14">
        <f t="shared" si="6"/>
        <v>0</v>
      </c>
      <c r="M34" s="39">
        <f t="shared" si="6"/>
        <v>0</v>
      </c>
      <c r="O34" s="21" t="s">
        <v>16</v>
      </c>
      <c r="P34" s="39">
        <f t="shared" ref="P34:T34" si="7">SUM(P15:P26)</f>
        <v>350</v>
      </c>
      <c r="Q34" s="14">
        <f t="shared" si="7"/>
        <v>303</v>
      </c>
      <c r="R34" s="14">
        <f t="shared" si="7"/>
        <v>46</v>
      </c>
      <c r="S34" s="14">
        <f t="shared" si="7"/>
        <v>0</v>
      </c>
      <c r="T34" s="39">
        <f t="shared" si="7"/>
        <v>1</v>
      </c>
    </row>
    <row r="35" spans="1:20" x14ac:dyDescent="0.35">
      <c r="A35" s="21" t="s">
        <v>17</v>
      </c>
      <c r="B35" s="39">
        <f t="shared" ref="B35:F35" si="8">SUM(B14:B29)</f>
        <v>205</v>
      </c>
      <c r="C35" s="14">
        <f t="shared" si="8"/>
        <v>157</v>
      </c>
      <c r="D35" s="14">
        <f t="shared" si="8"/>
        <v>47</v>
      </c>
      <c r="E35" s="14">
        <f t="shared" si="8"/>
        <v>0</v>
      </c>
      <c r="F35" s="39">
        <f t="shared" si="8"/>
        <v>1</v>
      </c>
      <c r="H35" s="21" t="s">
        <v>17</v>
      </c>
      <c r="I35" s="39">
        <f t="shared" ref="I35:M35" si="9">SUM(I14:I29)</f>
        <v>202</v>
      </c>
      <c r="J35" s="14">
        <f t="shared" si="9"/>
        <v>195</v>
      </c>
      <c r="K35" s="14">
        <f t="shared" si="9"/>
        <v>7</v>
      </c>
      <c r="L35" s="14">
        <f t="shared" si="9"/>
        <v>0</v>
      </c>
      <c r="M35" s="39">
        <f t="shared" si="9"/>
        <v>0</v>
      </c>
      <c r="O35" s="21" t="s">
        <v>17</v>
      </c>
      <c r="P35" s="39">
        <f t="shared" ref="P35:T35" si="10">SUM(P14:P29)</f>
        <v>407</v>
      </c>
      <c r="Q35" s="14">
        <f t="shared" si="10"/>
        <v>352</v>
      </c>
      <c r="R35" s="14">
        <f t="shared" si="10"/>
        <v>54</v>
      </c>
      <c r="S35" s="14">
        <f t="shared" si="10"/>
        <v>0</v>
      </c>
      <c r="T35" s="39">
        <f t="shared" si="10"/>
        <v>1</v>
      </c>
    </row>
    <row r="36" spans="1:20" x14ac:dyDescent="0.35">
      <c r="A36" s="21" t="s">
        <v>18</v>
      </c>
      <c r="B36" s="39">
        <f t="shared" ref="B36:F36" si="11">SUM(B14:B31)</f>
        <v>209</v>
      </c>
      <c r="C36" s="14">
        <f t="shared" si="11"/>
        <v>160</v>
      </c>
      <c r="D36" s="14">
        <f t="shared" si="11"/>
        <v>48</v>
      </c>
      <c r="E36" s="14">
        <f t="shared" si="11"/>
        <v>0</v>
      </c>
      <c r="F36" s="39">
        <f t="shared" si="11"/>
        <v>1</v>
      </c>
      <c r="H36" s="21" t="s">
        <v>18</v>
      </c>
      <c r="I36" s="39">
        <f t="shared" ref="I36:M36" si="12">SUM(I14:I31)</f>
        <v>211</v>
      </c>
      <c r="J36" s="14">
        <f t="shared" si="12"/>
        <v>204</v>
      </c>
      <c r="K36" s="14">
        <f t="shared" si="12"/>
        <v>7</v>
      </c>
      <c r="L36" s="14">
        <f t="shared" si="12"/>
        <v>0</v>
      </c>
      <c r="M36" s="39">
        <f t="shared" si="12"/>
        <v>0</v>
      </c>
      <c r="O36" s="21" t="s">
        <v>18</v>
      </c>
      <c r="P36" s="39">
        <f t="shared" ref="P36:T36" si="13">SUM(P14:P31)</f>
        <v>420</v>
      </c>
      <c r="Q36" s="14">
        <f t="shared" si="13"/>
        <v>364</v>
      </c>
      <c r="R36" s="14">
        <f t="shared" si="13"/>
        <v>55</v>
      </c>
      <c r="S36" s="14">
        <f t="shared" si="13"/>
        <v>0</v>
      </c>
      <c r="T36" s="39">
        <f t="shared" si="13"/>
        <v>1</v>
      </c>
    </row>
    <row r="37" spans="1:20" x14ac:dyDescent="0.35">
      <c r="A37" s="21" t="s">
        <v>19</v>
      </c>
      <c r="B37" s="39">
        <f t="shared" ref="B37:F37" si="14">SUM(B8:B31)</f>
        <v>218</v>
      </c>
      <c r="C37" s="14">
        <f t="shared" si="14"/>
        <v>164</v>
      </c>
      <c r="D37" s="14">
        <f t="shared" si="14"/>
        <v>53</v>
      </c>
      <c r="E37" s="14">
        <f t="shared" si="14"/>
        <v>0</v>
      </c>
      <c r="F37" s="39">
        <f t="shared" si="14"/>
        <v>1</v>
      </c>
      <c r="H37" s="21" t="s">
        <v>19</v>
      </c>
      <c r="I37" s="39">
        <f t="shared" ref="I37:M37" si="15">SUM(I8:I31)</f>
        <v>219</v>
      </c>
      <c r="J37" s="14">
        <f t="shared" si="15"/>
        <v>212</v>
      </c>
      <c r="K37" s="14">
        <f t="shared" si="15"/>
        <v>7</v>
      </c>
      <c r="L37" s="14">
        <f t="shared" si="15"/>
        <v>0</v>
      </c>
      <c r="M37" s="39">
        <f t="shared" si="15"/>
        <v>0</v>
      </c>
      <c r="O37" s="21" t="s">
        <v>19</v>
      </c>
      <c r="P37" s="39">
        <f t="shared" ref="P37:T37" si="16">SUM(P8:P31)</f>
        <v>437</v>
      </c>
      <c r="Q37" s="14">
        <f t="shared" si="16"/>
        <v>376</v>
      </c>
      <c r="R37" s="14">
        <f t="shared" si="16"/>
        <v>60</v>
      </c>
      <c r="S37" s="14">
        <f t="shared" si="16"/>
        <v>0</v>
      </c>
      <c r="T37" s="39">
        <f t="shared" si="16"/>
        <v>1</v>
      </c>
    </row>
    <row r="38" spans="1:20" ht="15" thickBot="1" x14ac:dyDescent="0.4">
      <c r="A38" s="22"/>
      <c r="B38" s="47"/>
      <c r="C38" s="19"/>
      <c r="D38" s="19"/>
      <c r="E38" s="19"/>
      <c r="F38" s="47"/>
      <c r="H38" s="22"/>
      <c r="I38" s="47"/>
      <c r="J38" s="19"/>
      <c r="K38" s="19"/>
      <c r="L38" s="19"/>
      <c r="M38" s="47"/>
      <c r="O38" s="22"/>
      <c r="P38" s="47"/>
      <c r="Q38" s="19"/>
      <c r="R38" s="19"/>
      <c r="S38" s="19"/>
      <c r="T38" s="47"/>
    </row>
    <row r="39" spans="1:20" x14ac:dyDescent="0.35">
      <c r="A39" s="21" t="s">
        <v>20</v>
      </c>
      <c r="B39" s="77">
        <f>INDEX(($A8:$F19),MATCH(B40,B8:B19,0),1)</f>
        <v>0.41666666666666702</v>
      </c>
      <c r="C39" s="23">
        <f t="shared" ref="C39:F39" si="17">INDEX(($A8:$F19),MATCH(C40,C8:C19,0),1)</f>
        <v>0.41666666666666702</v>
      </c>
      <c r="D39" s="23">
        <f t="shared" si="17"/>
        <v>0.41666666666666702</v>
      </c>
      <c r="E39" s="23">
        <f t="shared" si="17"/>
        <v>0</v>
      </c>
      <c r="F39" s="77">
        <f t="shared" si="17"/>
        <v>0</v>
      </c>
      <c r="H39" s="21" t="s">
        <v>20</v>
      </c>
      <c r="I39" s="77">
        <f>INDEX(($H8:$M19),MATCH(I40,I8:I19,0),1)</f>
        <v>0.45833333333333298</v>
      </c>
      <c r="J39" s="23">
        <f t="shared" ref="J39:M39" si="18">INDEX(($H8:$M19),MATCH(J40,J8:J19,0),1)</f>
        <v>0.45833333333333298</v>
      </c>
      <c r="K39" s="23">
        <f t="shared" si="18"/>
        <v>0</v>
      </c>
      <c r="L39" s="23">
        <f t="shared" si="18"/>
        <v>0</v>
      </c>
      <c r="M39" s="77">
        <f t="shared" si="18"/>
        <v>0</v>
      </c>
      <c r="O39" s="21" t="s">
        <v>20</v>
      </c>
      <c r="P39" s="77">
        <f>INDEX(($O8:$T19),MATCH(P40,P8:P19,0),1)</f>
        <v>0.41666666666666702</v>
      </c>
      <c r="Q39" s="23">
        <f t="shared" ref="Q39:T39" si="19">INDEX(($O8:$T19),MATCH(Q40,Q8:Q19,0),1)</f>
        <v>0.41666666666666702</v>
      </c>
      <c r="R39" s="23">
        <f t="shared" si="19"/>
        <v>0.41666666666666702</v>
      </c>
      <c r="S39" s="23">
        <f t="shared" si="19"/>
        <v>0</v>
      </c>
      <c r="T39" s="77">
        <f t="shared" si="19"/>
        <v>0</v>
      </c>
    </row>
    <row r="40" spans="1:20" s="28" customFormat="1" x14ac:dyDescent="0.35">
      <c r="A40" s="25"/>
      <c r="B40" s="78">
        <f t="shared" ref="B40:F40" si="20">MAX(B8:B19)</f>
        <v>21</v>
      </c>
      <c r="C40" s="26">
        <f t="shared" si="20"/>
        <v>17</v>
      </c>
      <c r="D40" s="26">
        <f t="shared" si="20"/>
        <v>4</v>
      </c>
      <c r="E40" s="26">
        <f t="shared" si="20"/>
        <v>0</v>
      </c>
      <c r="F40" s="78">
        <f t="shared" si="20"/>
        <v>0</v>
      </c>
      <c r="H40" s="25"/>
      <c r="I40" s="78">
        <f t="shared" ref="I40:M40" si="21">MAX(I8:I19)</f>
        <v>19</v>
      </c>
      <c r="J40" s="26">
        <f t="shared" si="21"/>
        <v>19</v>
      </c>
      <c r="K40" s="26">
        <f t="shared" si="21"/>
        <v>0</v>
      </c>
      <c r="L40" s="26">
        <f t="shared" si="21"/>
        <v>0</v>
      </c>
      <c r="M40" s="78">
        <f t="shared" si="21"/>
        <v>0</v>
      </c>
      <c r="O40" s="25"/>
      <c r="P40" s="78">
        <f t="shared" ref="P40:T40" si="22">MAX(P8:P19)</f>
        <v>36</v>
      </c>
      <c r="Q40" s="26">
        <f t="shared" si="22"/>
        <v>32</v>
      </c>
      <c r="R40" s="26">
        <f t="shared" si="22"/>
        <v>4</v>
      </c>
      <c r="S40" s="26">
        <f t="shared" si="22"/>
        <v>0</v>
      </c>
      <c r="T40" s="78">
        <f t="shared" si="22"/>
        <v>0</v>
      </c>
    </row>
    <row r="41" spans="1:20" x14ac:dyDescent="0.35">
      <c r="A41" s="21"/>
      <c r="B41" s="39"/>
      <c r="C41" s="14"/>
      <c r="D41" s="14"/>
      <c r="E41" s="14"/>
      <c r="F41" s="39"/>
      <c r="H41" s="21"/>
      <c r="I41" s="39"/>
      <c r="J41" s="14"/>
      <c r="K41" s="14"/>
      <c r="L41" s="14"/>
      <c r="M41" s="39"/>
      <c r="O41" s="21"/>
      <c r="P41" s="39"/>
      <c r="Q41" s="14"/>
      <c r="R41" s="14"/>
      <c r="S41" s="14"/>
      <c r="T41" s="39"/>
    </row>
    <row r="42" spans="1:20" x14ac:dyDescent="0.35">
      <c r="A42" s="21" t="s">
        <v>21</v>
      </c>
      <c r="B42" s="77">
        <f>INDEX(($A20:$F31),MATCH(B43,B20:B31,0),1)</f>
        <v>0.58333333333333304</v>
      </c>
      <c r="C42" s="23">
        <f t="shared" ref="C42:F42" si="23">INDEX(($A20:$F31),MATCH(C43,C20:C31,0),1)</f>
        <v>0.58333333333333304</v>
      </c>
      <c r="D42" s="23">
        <f t="shared" si="23"/>
        <v>0.625</v>
      </c>
      <c r="E42" s="23">
        <f t="shared" si="23"/>
        <v>0.5</v>
      </c>
      <c r="F42" s="77">
        <f t="shared" si="23"/>
        <v>0.5</v>
      </c>
      <c r="H42" s="21" t="s">
        <v>21</v>
      </c>
      <c r="I42" s="77">
        <f>INDEX(($H20:$M31),MATCH(I43,I20:I31,0),1)</f>
        <v>0.66666666666666696</v>
      </c>
      <c r="J42" s="23">
        <f t="shared" ref="J42:M42" si="24">INDEX(($H20:$M31),MATCH(J43,J20:J31,0),1)</f>
        <v>0.54166666666666696</v>
      </c>
      <c r="K42" s="23">
        <f t="shared" si="24"/>
        <v>0.66666666666666696</v>
      </c>
      <c r="L42" s="23">
        <f t="shared" si="24"/>
        <v>0.5</v>
      </c>
      <c r="M42" s="77">
        <f t="shared" si="24"/>
        <v>0.5</v>
      </c>
      <c r="O42" s="21" t="s">
        <v>21</v>
      </c>
      <c r="P42" s="77">
        <f>INDEX(($O20:$T31),MATCH(P43,P20:P31,0),1)</f>
        <v>0.54166666666666696</v>
      </c>
      <c r="Q42" s="23">
        <f t="shared" ref="Q42:T42" si="25">INDEX(($O20:$T31),MATCH(Q43,Q20:Q31,0),1)</f>
        <v>0.54166666666666696</v>
      </c>
      <c r="R42" s="23">
        <f t="shared" si="25"/>
        <v>0.66666666666666696</v>
      </c>
      <c r="S42" s="23">
        <f t="shared" si="25"/>
        <v>0.5</v>
      </c>
      <c r="T42" s="77">
        <f t="shared" si="25"/>
        <v>0.5</v>
      </c>
    </row>
    <row r="43" spans="1:20" s="28" customFormat="1" ht="15" thickBot="1" x14ac:dyDescent="0.4">
      <c r="A43" s="30"/>
      <c r="B43" s="79">
        <f t="shared" ref="B43:F43" si="26">MAX(B20:B31)</f>
        <v>23</v>
      </c>
      <c r="C43" s="31">
        <f t="shared" si="26"/>
        <v>20</v>
      </c>
      <c r="D43" s="31">
        <f t="shared" si="26"/>
        <v>5</v>
      </c>
      <c r="E43" s="31">
        <f t="shared" si="26"/>
        <v>0</v>
      </c>
      <c r="F43" s="79">
        <f t="shared" si="26"/>
        <v>1</v>
      </c>
      <c r="H43" s="30"/>
      <c r="I43" s="79">
        <f t="shared" ref="I43:M43" si="27">MAX(I20:I31)</f>
        <v>25</v>
      </c>
      <c r="J43" s="31">
        <f t="shared" si="27"/>
        <v>23</v>
      </c>
      <c r="K43" s="31">
        <f t="shared" si="27"/>
        <v>3</v>
      </c>
      <c r="L43" s="31">
        <f t="shared" si="27"/>
        <v>0</v>
      </c>
      <c r="M43" s="79">
        <f t="shared" si="27"/>
        <v>0</v>
      </c>
      <c r="O43" s="30"/>
      <c r="P43" s="79">
        <f t="shared" ref="P43:T43" si="28">MAX(P20:P31)</f>
        <v>46</v>
      </c>
      <c r="Q43" s="31">
        <f t="shared" si="28"/>
        <v>41</v>
      </c>
      <c r="R43" s="31">
        <f t="shared" si="28"/>
        <v>8</v>
      </c>
      <c r="S43" s="31">
        <f t="shared" si="28"/>
        <v>0</v>
      </c>
      <c r="T43" s="79">
        <f t="shared" si="28"/>
        <v>1</v>
      </c>
    </row>
    <row r="44" spans="1:20" x14ac:dyDescent="0.35">
      <c r="A44" s="4" t="s">
        <v>22</v>
      </c>
      <c r="H44" s="4" t="s">
        <v>22</v>
      </c>
      <c r="O44" s="4" t="s">
        <v>22</v>
      </c>
    </row>
  </sheetData>
  <pageMargins left="0.7" right="0.7" top="0.75" bottom="0.75" header="0.3" footer="0.3"/>
  <pageSetup paperSize="9" scale="45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16B54-78FA-4220-A805-0B1FB67FD0DE}">
  <sheetPr codeName="Sheet10"/>
  <dimension ref="A1:Z44"/>
  <sheetViews>
    <sheetView zoomScaleNormal="100" workbookViewId="0"/>
  </sheetViews>
  <sheetFormatPr defaultRowHeight="14.5" x14ac:dyDescent="0.35"/>
  <cols>
    <col min="1" max="1" width="11.7265625" customWidth="1"/>
    <col min="6" max="6" width="10.7265625" bestFit="1" customWidth="1"/>
    <col min="8" max="8" width="11.7265625" customWidth="1"/>
    <col min="15" max="15" width="11.726562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x14ac:dyDescent="0.35">
      <c r="A4" s="6" t="s">
        <v>1</v>
      </c>
      <c r="B4" s="4" t="str">
        <f>'Flow Summary'!B4</f>
        <v>Southbound</v>
      </c>
      <c r="H4" s="6" t="s">
        <v>1</v>
      </c>
      <c r="I4" s="4" t="str">
        <f>'Flow Summary'!M4</f>
        <v>Northbound</v>
      </c>
      <c r="O4" s="6" t="s">
        <v>1</v>
      </c>
      <c r="P4" s="4" t="s">
        <v>4</v>
      </c>
      <c r="T4" s="4"/>
    </row>
    <row r="6" spans="1:26" ht="15" thickBot="1" x14ac:dyDescent="0.4">
      <c r="F6" s="73">
        <f>'(10-12) Speed Summary'!A13</f>
        <v>45607</v>
      </c>
      <c r="M6" s="73"/>
      <c r="T6" s="73"/>
    </row>
    <row r="7" spans="1:26" ht="35.15" customHeight="1" thickBot="1" x14ac:dyDescent="0.4">
      <c r="A7" s="10" t="s">
        <v>5</v>
      </c>
      <c r="B7" s="74" t="s">
        <v>23</v>
      </c>
      <c r="C7" s="75" t="s">
        <v>24</v>
      </c>
      <c r="D7" s="75" t="s">
        <v>25</v>
      </c>
      <c r="E7" s="75" t="s">
        <v>26</v>
      </c>
      <c r="F7" s="76" t="s">
        <v>27</v>
      </c>
      <c r="H7" s="10" t="s">
        <v>5</v>
      </c>
      <c r="I7" s="74" t="s">
        <v>23</v>
      </c>
      <c r="J7" s="75" t="s">
        <v>24</v>
      </c>
      <c r="K7" s="75" t="s">
        <v>25</v>
      </c>
      <c r="L7" s="75" t="s">
        <v>26</v>
      </c>
      <c r="M7" s="76" t="s">
        <v>27</v>
      </c>
      <c r="O7" s="10" t="s">
        <v>5</v>
      </c>
      <c r="P7" s="74" t="s">
        <v>23</v>
      </c>
      <c r="Q7" s="75" t="s">
        <v>24</v>
      </c>
      <c r="R7" s="75" t="s">
        <v>25</v>
      </c>
      <c r="S7" s="75" t="s">
        <v>26</v>
      </c>
      <c r="T7" s="76" t="s">
        <v>27</v>
      </c>
    </row>
    <row r="8" spans="1:26" x14ac:dyDescent="0.35">
      <c r="A8" s="13">
        <v>0</v>
      </c>
      <c r="B8" s="39">
        <f t="shared" ref="B8:B31" si="0">SUM(C8:F8)</f>
        <v>1</v>
      </c>
      <c r="C8" s="14">
        <v>1</v>
      </c>
      <c r="D8" s="14">
        <v>0</v>
      </c>
      <c r="E8" s="14">
        <v>0</v>
      </c>
      <c r="F8" s="39">
        <v>0</v>
      </c>
      <c r="H8" s="13">
        <v>0</v>
      </c>
      <c r="I8" s="39">
        <f t="shared" ref="I8:I31" si="1">SUM(J8:M8)</f>
        <v>1</v>
      </c>
      <c r="J8" s="14">
        <v>1</v>
      </c>
      <c r="K8" s="14">
        <v>0</v>
      </c>
      <c r="L8" s="14">
        <v>0</v>
      </c>
      <c r="M8" s="39">
        <v>0</v>
      </c>
      <c r="O8" s="13">
        <v>0</v>
      </c>
      <c r="P8" s="39">
        <f t="shared" ref="P8:P31" si="2">SUM(Q8:T8)</f>
        <v>2</v>
      </c>
      <c r="Q8" s="14">
        <f>C8+J8</f>
        <v>2</v>
      </c>
      <c r="R8" s="14">
        <f t="shared" ref="R8:T31" si="3">D8+K8</f>
        <v>0</v>
      </c>
      <c r="S8" s="14">
        <f t="shared" si="3"/>
        <v>0</v>
      </c>
      <c r="T8" s="39">
        <f t="shared" si="3"/>
        <v>0</v>
      </c>
    </row>
    <row r="9" spans="1:26" x14ac:dyDescent="0.35">
      <c r="A9" s="16">
        <v>4.1666666666666699E-2</v>
      </c>
      <c r="B9" s="39">
        <f t="shared" si="0"/>
        <v>0</v>
      </c>
      <c r="C9" s="14">
        <v>0</v>
      </c>
      <c r="D9" s="14">
        <v>0</v>
      </c>
      <c r="E9" s="14">
        <v>0</v>
      </c>
      <c r="F9" s="39">
        <v>0</v>
      </c>
      <c r="H9" s="16">
        <v>4.1666666666666699E-2</v>
      </c>
      <c r="I9" s="39">
        <f t="shared" si="1"/>
        <v>0</v>
      </c>
      <c r="J9" s="14">
        <v>0</v>
      </c>
      <c r="K9" s="14">
        <v>0</v>
      </c>
      <c r="L9" s="14">
        <v>0</v>
      </c>
      <c r="M9" s="39">
        <v>0</v>
      </c>
      <c r="O9" s="16">
        <v>4.1666666666666699E-2</v>
      </c>
      <c r="P9" s="39">
        <f t="shared" si="2"/>
        <v>0</v>
      </c>
      <c r="Q9" s="14">
        <f t="shared" ref="Q9:Q31" si="4">C9+J9</f>
        <v>0</v>
      </c>
      <c r="R9" s="14">
        <f t="shared" si="3"/>
        <v>0</v>
      </c>
      <c r="S9" s="14">
        <f t="shared" si="3"/>
        <v>0</v>
      </c>
      <c r="T9" s="39">
        <f t="shared" si="3"/>
        <v>0</v>
      </c>
    </row>
    <row r="10" spans="1:26" x14ac:dyDescent="0.35">
      <c r="A10" s="16">
        <v>8.3333333333333301E-2</v>
      </c>
      <c r="B10" s="39">
        <f t="shared" si="0"/>
        <v>0</v>
      </c>
      <c r="C10" s="14">
        <v>0</v>
      </c>
      <c r="D10" s="14">
        <v>0</v>
      </c>
      <c r="E10" s="14">
        <v>0</v>
      </c>
      <c r="F10" s="39">
        <v>0</v>
      </c>
      <c r="H10" s="16">
        <v>8.3333333333333301E-2</v>
      </c>
      <c r="I10" s="39">
        <f t="shared" si="1"/>
        <v>0</v>
      </c>
      <c r="J10" s="14">
        <v>0</v>
      </c>
      <c r="K10" s="14">
        <v>0</v>
      </c>
      <c r="L10" s="14">
        <v>0</v>
      </c>
      <c r="M10" s="39">
        <v>0</v>
      </c>
      <c r="O10" s="16">
        <v>8.3333333333333301E-2</v>
      </c>
      <c r="P10" s="39">
        <f t="shared" si="2"/>
        <v>0</v>
      </c>
      <c r="Q10" s="14">
        <f t="shared" si="4"/>
        <v>0</v>
      </c>
      <c r="R10" s="14">
        <f t="shared" si="3"/>
        <v>0</v>
      </c>
      <c r="S10" s="14">
        <f t="shared" si="3"/>
        <v>0</v>
      </c>
      <c r="T10" s="39">
        <f t="shared" si="3"/>
        <v>0</v>
      </c>
    </row>
    <row r="11" spans="1:26" x14ac:dyDescent="0.35">
      <c r="A11" s="16">
        <v>0.125</v>
      </c>
      <c r="B11" s="39">
        <f t="shared" si="0"/>
        <v>0</v>
      </c>
      <c r="C11" s="14">
        <v>0</v>
      </c>
      <c r="D11" s="14">
        <v>0</v>
      </c>
      <c r="E11" s="14">
        <v>0</v>
      </c>
      <c r="F11" s="39">
        <v>0</v>
      </c>
      <c r="H11" s="16">
        <v>0.125</v>
      </c>
      <c r="I11" s="39">
        <f t="shared" si="1"/>
        <v>0</v>
      </c>
      <c r="J11" s="14">
        <v>0</v>
      </c>
      <c r="K11" s="14">
        <v>0</v>
      </c>
      <c r="L11" s="14">
        <v>0</v>
      </c>
      <c r="M11" s="39">
        <v>0</v>
      </c>
      <c r="O11" s="16">
        <v>0.125</v>
      </c>
      <c r="P11" s="39">
        <f t="shared" si="2"/>
        <v>0</v>
      </c>
      <c r="Q11" s="14">
        <f t="shared" si="4"/>
        <v>0</v>
      </c>
      <c r="R11" s="14">
        <f t="shared" si="3"/>
        <v>0</v>
      </c>
      <c r="S11" s="14">
        <f t="shared" si="3"/>
        <v>0</v>
      </c>
      <c r="T11" s="39">
        <f t="shared" si="3"/>
        <v>0</v>
      </c>
    </row>
    <row r="12" spans="1:26" x14ac:dyDescent="0.35">
      <c r="A12" s="16">
        <v>0.16666666666666699</v>
      </c>
      <c r="B12" s="39">
        <f t="shared" si="0"/>
        <v>0</v>
      </c>
      <c r="C12" s="14">
        <v>0</v>
      </c>
      <c r="D12" s="14">
        <v>0</v>
      </c>
      <c r="E12" s="14">
        <v>0</v>
      </c>
      <c r="F12" s="39">
        <v>0</v>
      </c>
      <c r="H12" s="16">
        <v>0.16666666666666699</v>
      </c>
      <c r="I12" s="39">
        <f t="shared" si="1"/>
        <v>0</v>
      </c>
      <c r="J12" s="14">
        <v>0</v>
      </c>
      <c r="K12" s="14">
        <v>0</v>
      </c>
      <c r="L12" s="14">
        <v>0</v>
      </c>
      <c r="M12" s="39">
        <v>0</v>
      </c>
      <c r="O12" s="16">
        <v>0.16666666666666699</v>
      </c>
      <c r="P12" s="39">
        <f t="shared" si="2"/>
        <v>0</v>
      </c>
      <c r="Q12" s="14">
        <f t="shared" si="4"/>
        <v>0</v>
      </c>
      <c r="R12" s="14">
        <f t="shared" si="3"/>
        <v>0</v>
      </c>
      <c r="S12" s="14">
        <f t="shared" si="3"/>
        <v>0</v>
      </c>
      <c r="T12" s="39">
        <f t="shared" si="3"/>
        <v>0</v>
      </c>
    </row>
    <row r="13" spans="1:26" x14ac:dyDescent="0.35">
      <c r="A13" s="16">
        <v>0.20833333333333301</v>
      </c>
      <c r="B13" s="39">
        <f t="shared" si="0"/>
        <v>4</v>
      </c>
      <c r="C13" s="14">
        <v>2</v>
      </c>
      <c r="D13" s="14">
        <v>2</v>
      </c>
      <c r="E13" s="14">
        <v>0</v>
      </c>
      <c r="F13" s="39">
        <v>0</v>
      </c>
      <c r="H13" s="16">
        <v>0.20833333333333301</v>
      </c>
      <c r="I13" s="39">
        <f t="shared" si="1"/>
        <v>0</v>
      </c>
      <c r="J13" s="14">
        <v>0</v>
      </c>
      <c r="K13" s="14">
        <v>0</v>
      </c>
      <c r="L13" s="14">
        <v>0</v>
      </c>
      <c r="M13" s="39">
        <v>0</v>
      </c>
      <c r="O13" s="16">
        <v>0.20833333333333301</v>
      </c>
      <c r="P13" s="39">
        <f t="shared" si="2"/>
        <v>4</v>
      </c>
      <c r="Q13" s="14">
        <f t="shared" si="4"/>
        <v>2</v>
      </c>
      <c r="R13" s="14">
        <f t="shared" si="3"/>
        <v>2</v>
      </c>
      <c r="S13" s="14">
        <f t="shared" si="3"/>
        <v>0</v>
      </c>
      <c r="T13" s="39">
        <f t="shared" si="3"/>
        <v>0</v>
      </c>
    </row>
    <row r="14" spans="1:26" x14ac:dyDescent="0.35">
      <c r="A14" s="16">
        <v>0.25</v>
      </c>
      <c r="B14" s="39">
        <f t="shared" si="0"/>
        <v>1</v>
      </c>
      <c r="C14" s="14">
        <v>0</v>
      </c>
      <c r="D14" s="14">
        <v>1</v>
      </c>
      <c r="E14" s="14">
        <v>0</v>
      </c>
      <c r="F14" s="39">
        <v>0</v>
      </c>
      <c r="H14" s="16">
        <v>0.25</v>
      </c>
      <c r="I14" s="39">
        <f t="shared" si="1"/>
        <v>0</v>
      </c>
      <c r="J14" s="14">
        <v>0</v>
      </c>
      <c r="K14" s="14">
        <v>0</v>
      </c>
      <c r="L14" s="14">
        <v>0</v>
      </c>
      <c r="M14" s="39">
        <v>0</v>
      </c>
      <c r="O14" s="16">
        <v>0.25</v>
      </c>
      <c r="P14" s="39">
        <f t="shared" si="2"/>
        <v>1</v>
      </c>
      <c r="Q14" s="14">
        <f t="shared" si="4"/>
        <v>0</v>
      </c>
      <c r="R14" s="14">
        <f t="shared" si="3"/>
        <v>1</v>
      </c>
      <c r="S14" s="14">
        <f t="shared" si="3"/>
        <v>0</v>
      </c>
      <c r="T14" s="39">
        <f t="shared" si="3"/>
        <v>0</v>
      </c>
    </row>
    <row r="15" spans="1:26" x14ac:dyDescent="0.35">
      <c r="A15" s="16">
        <v>0.29166666666666702</v>
      </c>
      <c r="B15" s="39">
        <f t="shared" si="0"/>
        <v>5</v>
      </c>
      <c r="C15" s="14">
        <v>4</v>
      </c>
      <c r="D15" s="14">
        <v>1</v>
      </c>
      <c r="E15" s="14">
        <v>0</v>
      </c>
      <c r="F15" s="39">
        <v>0</v>
      </c>
      <c r="H15" s="16">
        <v>0.29166666666666702</v>
      </c>
      <c r="I15" s="39">
        <f t="shared" si="1"/>
        <v>3</v>
      </c>
      <c r="J15" s="14">
        <v>3</v>
      </c>
      <c r="K15" s="14">
        <v>0</v>
      </c>
      <c r="L15" s="14">
        <v>0</v>
      </c>
      <c r="M15" s="39">
        <v>0</v>
      </c>
      <c r="O15" s="16">
        <v>0.29166666666666702</v>
      </c>
      <c r="P15" s="39">
        <f t="shared" si="2"/>
        <v>8</v>
      </c>
      <c r="Q15" s="14">
        <f t="shared" si="4"/>
        <v>7</v>
      </c>
      <c r="R15" s="14">
        <f t="shared" si="3"/>
        <v>1</v>
      </c>
      <c r="S15" s="14">
        <f t="shared" si="3"/>
        <v>0</v>
      </c>
      <c r="T15" s="39">
        <f t="shared" si="3"/>
        <v>0</v>
      </c>
    </row>
    <row r="16" spans="1:26" x14ac:dyDescent="0.35">
      <c r="A16" s="16">
        <v>0.33333333333333298</v>
      </c>
      <c r="B16" s="39">
        <f t="shared" si="0"/>
        <v>14</v>
      </c>
      <c r="C16" s="14">
        <v>6</v>
      </c>
      <c r="D16" s="14">
        <v>8</v>
      </c>
      <c r="E16" s="14">
        <v>0</v>
      </c>
      <c r="F16" s="39">
        <v>0</v>
      </c>
      <c r="H16" s="16">
        <v>0.33333333333333298</v>
      </c>
      <c r="I16" s="39">
        <f t="shared" si="1"/>
        <v>10</v>
      </c>
      <c r="J16" s="14">
        <v>10</v>
      </c>
      <c r="K16" s="14">
        <v>0</v>
      </c>
      <c r="L16" s="14">
        <v>0</v>
      </c>
      <c r="M16" s="39">
        <v>0</v>
      </c>
      <c r="O16" s="16">
        <v>0.33333333333333298</v>
      </c>
      <c r="P16" s="39">
        <f t="shared" si="2"/>
        <v>24</v>
      </c>
      <c r="Q16" s="14">
        <f t="shared" si="4"/>
        <v>16</v>
      </c>
      <c r="R16" s="14">
        <f t="shared" si="3"/>
        <v>8</v>
      </c>
      <c r="S16" s="14">
        <f t="shared" si="3"/>
        <v>0</v>
      </c>
      <c r="T16" s="39">
        <f t="shared" si="3"/>
        <v>0</v>
      </c>
    </row>
    <row r="17" spans="1:20" x14ac:dyDescent="0.35">
      <c r="A17" s="16">
        <v>0.375</v>
      </c>
      <c r="B17" s="39">
        <f t="shared" si="0"/>
        <v>37</v>
      </c>
      <c r="C17" s="14">
        <v>27</v>
      </c>
      <c r="D17" s="14">
        <v>9</v>
      </c>
      <c r="E17" s="14">
        <v>0</v>
      </c>
      <c r="F17" s="39">
        <v>1</v>
      </c>
      <c r="H17" s="16">
        <v>0.375</v>
      </c>
      <c r="I17" s="39">
        <f t="shared" si="1"/>
        <v>16</v>
      </c>
      <c r="J17" s="14">
        <v>14</v>
      </c>
      <c r="K17" s="14">
        <v>2</v>
      </c>
      <c r="L17" s="14">
        <v>0</v>
      </c>
      <c r="M17" s="39">
        <v>0</v>
      </c>
      <c r="O17" s="16">
        <v>0.375</v>
      </c>
      <c r="P17" s="39">
        <f t="shared" si="2"/>
        <v>53</v>
      </c>
      <c r="Q17" s="14">
        <f t="shared" si="4"/>
        <v>41</v>
      </c>
      <c r="R17" s="14">
        <f t="shared" si="3"/>
        <v>11</v>
      </c>
      <c r="S17" s="14">
        <f t="shared" si="3"/>
        <v>0</v>
      </c>
      <c r="T17" s="39">
        <f t="shared" si="3"/>
        <v>1</v>
      </c>
    </row>
    <row r="18" spans="1:20" x14ac:dyDescent="0.35">
      <c r="A18" s="16">
        <v>0.41666666666666702</v>
      </c>
      <c r="B18" s="39">
        <f t="shared" si="0"/>
        <v>10</v>
      </c>
      <c r="C18" s="14">
        <v>7</v>
      </c>
      <c r="D18" s="14">
        <v>2</v>
      </c>
      <c r="E18" s="14">
        <v>0</v>
      </c>
      <c r="F18" s="39">
        <v>1</v>
      </c>
      <c r="H18" s="16">
        <v>0.41666666666666702</v>
      </c>
      <c r="I18" s="39">
        <f t="shared" si="1"/>
        <v>12</v>
      </c>
      <c r="J18" s="14">
        <v>10</v>
      </c>
      <c r="K18" s="14">
        <v>2</v>
      </c>
      <c r="L18" s="14">
        <v>0</v>
      </c>
      <c r="M18" s="39">
        <v>0</v>
      </c>
      <c r="O18" s="16">
        <v>0.41666666666666702</v>
      </c>
      <c r="P18" s="39">
        <f t="shared" si="2"/>
        <v>22</v>
      </c>
      <c r="Q18" s="14">
        <f t="shared" si="4"/>
        <v>17</v>
      </c>
      <c r="R18" s="14">
        <f t="shared" si="3"/>
        <v>4</v>
      </c>
      <c r="S18" s="14">
        <f t="shared" si="3"/>
        <v>0</v>
      </c>
      <c r="T18" s="39">
        <f t="shared" si="3"/>
        <v>1</v>
      </c>
    </row>
    <row r="19" spans="1:20" x14ac:dyDescent="0.35">
      <c r="A19" s="16">
        <v>0.45833333333333298</v>
      </c>
      <c r="B19" s="39">
        <f t="shared" si="0"/>
        <v>14</v>
      </c>
      <c r="C19" s="14">
        <v>10</v>
      </c>
      <c r="D19" s="14">
        <v>4</v>
      </c>
      <c r="E19" s="14">
        <v>0</v>
      </c>
      <c r="F19" s="39">
        <v>0</v>
      </c>
      <c r="H19" s="16">
        <v>0.45833333333333298</v>
      </c>
      <c r="I19" s="39">
        <f t="shared" si="1"/>
        <v>14</v>
      </c>
      <c r="J19" s="14">
        <v>10</v>
      </c>
      <c r="K19" s="14">
        <v>4</v>
      </c>
      <c r="L19" s="14">
        <v>0</v>
      </c>
      <c r="M19" s="39">
        <v>0</v>
      </c>
      <c r="O19" s="16">
        <v>0.45833333333333298</v>
      </c>
      <c r="P19" s="39">
        <f t="shared" si="2"/>
        <v>28</v>
      </c>
      <c r="Q19" s="14">
        <f t="shared" si="4"/>
        <v>20</v>
      </c>
      <c r="R19" s="14">
        <f t="shared" si="3"/>
        <v>8</v>
      </c>
      <c r="S19" s="14">
        <f t="shared" si="3"/>
        <v>0</v>
      </c>
      <c r="T19" s="39">
        <f t="shared" si="3"/>
        <v>0</v>
      </c>
    </row>
    <row r="20" spans="1:20" x14ac:dyDescent="0.35">
      <c r="A20" s="16">
        <v>0.5</v>
      </c>
      <c r="B20" s="39">
        <f t="shared" si="0"/>
        <v>15</v>
      </c>
      <c r="C20" s="14">
        <v>12</v>
      </c>
      <c r="D20" s="14">
        <v>2</v>
      </c>
      <c r="E20" s="14">
        <v>0</v>
      </c>
      <c r="F20" s="39">
        <v>1</v>
      </c>
      <c r="H20" s="16">
        <v>0.5</v>
      </c>
      <c r="I20" s="39">
        <f t="shared" si="1"/>
        <v>15</v>
      </c>
      <c r="J20" s="14">
        <v>13</v>
      </c>
      <c r="K20" s="14">
        <v>1</v>
      </c>
      <c r="L20" s="14">
        <v>0</v>
      </c>
      <c r="M20" s="39">
        <v>1</v>
      </c>
      <c r="O20" s="16">
        <v>0.5</v>
      </c>
      <c r="P20" s="39">
        <f t="shared" si="2"/>
        <v>30</v>
      </c>
      <c r="Q20" s="14">
        <f t="shared" si="4"/>
        <v>25</v>
      </c>
      <c r="R20" s="14">
        <f t="shared" si="3"/>
        <v>3</v>
      </c>
      <c r="S20" s="14">
        <f t="shared" si="3"/>
        <v>0</v>
      </c>
      <c r="T20" s="39">
        <f t="shared" si="3"/>
        <v>2</v>
      </c>
    </row>
    <row r="21" spans="1:20" x14ac:dyDescent="0.35">
      <c r="A21" s="16">
        <v>0.54166666666666696</v>
      </c>
      <c r="B21" s="39">
        <f t="shared" si="0"/>
        <v>25</v>
      </c>
      <c r="C21" s="14">
        <v>19</v>
      </c>
      <c r="D21" s="14">
        <v>6</v>
      </c>
      <c r="E21" s="14">
        <v>0</v>
      </c>
      <c r="F21" s="39">
        <v>0</v>
      </c>
      <c r="H21" s="16">
        <v>0.54166666666666696</v>
      </c>
      <c r="I21" s="39">
        <f t="shared" si="1"/>
        <v>17</v>
      </c>
      <c r="J21" s="14">
        <v>15</v>
      </c>
      <c r="K21" s="14">
        <v>2</v>
      </c>
      <c r="L21" s="14">
        <v>0</v>
      </c>
      <c r="M21" s="39">
        <v>0</v>
      </c>
      <c r="O21" s="16">
        <v>0.54166666666666696</v>
      </c>
      <c r="P21" s="39">
        <f t="shared" si="2"/>
        <v>42</v>
      </c>
      <c r="Q21" s="14">
        <f t="shared" si="4"/>
        <v>34</v>
      </c>
      <c r="R21" s="14">
        <f t="shared" si="3"/>
        <v>8</v>
      </c>
      <c r="S21" s="14">
        <f t="shared" si="3"/>
        <v>0</v>
      </c>
      <c r="T21" s="39">
        <f t="shared" si="3"/>
        <v>0</v>
      </c>
    </row>
    <row r="22" spans="1:20" x14ac:dyDescent="0.35">
      <c r="A22" s="16">
        <v>0.58333333333333304</v>
      </c>
      <c r="B22" s="39">
        <f t="shared" si="0"/>
        <v>15</v>
      </c>
      <c r="C22" s="14">
        <v>14</v>
      </c>
      <c r="D22" s="14">
        <v>1</v>
      </c>
      <c r="E22" s="14">
        <v>0</v>
      </c>
      <c r="F22" s="39">
        <v>0</v>
      </c>
      <c r="H22" s="16">
        <v>0.58333333333333304</v>
      </c>
      <c r="I22" s="39">
        <f t="shared" si="1"/>
        <v>21</v>
      </c>
      <c r="J22" s="14">
        <v>19</v>
      </c>
      <c r="K22" s="14">
        <v>2</v>
      </c>
      <c r="L22" s="14">
        <v>0</v>
      </c>
      <c r="M22" s="39">
        <v>0</v>
      </c>
      <c r="O22" s="16">
        <v>0.58333333333333304</v>
      </c>
      <c r="P22" s="39">
        <f t="shared" si="2"/>
        <v>36</v>
      </c>
      <c r="Q22" s="14">
        <f t="shared" si="4"/>
        <v>33</v>
      </c>
      <c r="R22" s="14">
        <f t="shared" si="3"/>
        <v>3</v>
      </c>
      <c r="S22" s="14">
        <f t="shared" si="3"/>
        <v>0</v>
      </c>
      <c r="T22" s="39">
        <f t="shared" si="3"/>
        <v>0</v>
      </c>
    </row>
    <row r="23" spans="1:20" x14ac:dyDescent="0.35">
      <c r="A23" s="16">
        <v>0.625</v>
      </c>
      <c r="B23" s="39">
        <f t="shared" si="0"/>
        <v>29</v>
      </c>
      <c r="C23" s="14">
        <v>23</v>
      </c>
      <c r="D23" s="14">
        <v>6</v>
      </c>
      <c r="E23" s="14">
        <v>0</v>
      </c>
      <c r="F23" s="39">
        <v>0</v>
      </c>
      <c r="H23" s="16">
        <v>0.625</v>
      </c>
      <c r="I23" s="39">
        <f t="shared" si="1"/>
        <v>14</v>
      </c>
      <c r="J23" s="14">
        <v>13</v>
      </c>
      <c r="K23" s="14">
        <v>1</v>
      </c>
      <c r="L23" s="14">
        <v>0</v>
      </c>
      <c r="M23" s="39">
        <v>0</v>
      </c>
      <c r="O23" s="16">
        <v>0.625</v>
      </c>
      <c r="P23" s="39">
        <f t="shared" si="2"/>
        <v>43</v>
      </c>
      <c r="Q23" s="14">
        <f t="shared" si="4"/>
        <v>36</v>
      </c>
      <c r="R23" s="14">
        <f t="shared" si="3"/>
        <v>7</v>
      </c>
      <c r="S23" s="14">
        <f t="shared" si="3"/>
        <v>0</v>
      </c>
      <c r="T23" s="39">
        <f t="shared" si="3"/>
        <v>0</v>
      </c>
    </row>
    <row r="24" spans="1:20" x14ac:dyDescent="0.35">
      <c r="A24" s="16">
        <v>0.66666666666666696</v>
      </c>
      <c r="B24" s="39">
        <f t="shared" si="0"/>
        <v>24</v>
      </c>
      <c r="C24" s="14">
        <v>19</v>
      </c>
      <c r="D24" s="14">
        <v>5</v>
      </c>
      <c r="E24" s="14">
        <v>0</v>
      </c>
      <c r="F24" s="39">
        <v>0</v>
      </c>
      <c r="H24" s="16">
        <v>0.66666666666666696</v>
      </c>
      <c r="I24" s="39">
        <f t="shared" si="1"/>
        <v>32</v>
      </c>
      <c r="J24" s="14">
        <v>32</v>
      </c>
      <c r="K24" s="14">
        <v>0</v>
      </c>
      <c r="L24" s="14">
        <v>0</v>
      </c>
      <c r="M24" s="39">
        <v>0</v>
      </c>
      <c r="O24" s="16">
        <v>0.66666666666666696</v>
      </c>
      <c r="P24" s="39">
        <f t="shared" si="2"/>
        <v>56</v>
      </c>
      <c r="Q24" s="14">
        <f t="shared" si="4"/>
        <v>51</v>
      </c>
      <c r="R24" s="14">
        <f t="shared" si="3"/>
        <v>5</v>
      </c>
      <c r="S24" s="14">
        <f t="shared" si="3"/>
        <v>0</v>
      </c>
      <c r="T24" s="39">
        <f t="shared" si="3"/>
        <v>0</v>
      </c>
    </row>
    <row r="25" spans="1:20" x14ac:dyDescent="0.35">
      <c r="A25" s="16">
        <v>0.70833333333333304</v>
      </c>
      <c r="B25" s="39">
        <f t="shared" si="0"/>
        <v>32</v>
      </c>
      <c r="C25" s="14">
        <v>24</v>
      </c>
      <c r="D25" s="14">
        <v>8</v>
      </c>
      <c r="E25" s="14">
        <v>0</v>
      </c>
      <c r="F25" s="39">
        <v>0</v>
      </c>
      <c r="H25" s="16">
        <v>0.70833333333333304</v>
      </c>
      <c r="I25" s="39">
        <f t="shared" si="1"/>
        <v>15</v>
      </c>
      <c r="J25" s="14">
        <v>14</v>
      </c>
      <c r="K25" s="14">
        <v>1</v>
      </c>
      <c r="L25" s="14">
        <v>0</v>
      </c>
      <c r="M25" s="39">
        <v>0</v>
      </c>
      <c r="O25" s="16">
        <v>0.70833333333333304</v>
      </c>
      <c r="P25" s="39">
        <f t="shared" si="2"/>
        <v>47</v>
      </c>
      <c r="Q25" s="14">
        <f t="shared" si="4"/>
        <v>38</v>
      </c>
      <c r="R25" s="14">
        <f t="shared" si="3"/>
        <v>9</v>
      </c>
      <c r="S25" s="14">
        <f t="shared" si="3"/>
        <v>0</v>
      </c>
      <c r="T25" s="39">
        <f t="shared" si="3"/>
        <v>0</v>
      </c>
    </row>
    <row r="26" spans="1:20" x14ac:dyDescent="0.35">
      <c r="A26" s="16">
        <v>0.75</v>
      </c>
      <c r="B26" s="39">
        <f t="shared" si="0"/>
        <v>28</v>
      </c>
      <c r="C26" s="14">
        <v>15</v>
      </c>
      <c r="D26" s="14">
        <v>12</v>
      </c>
      <c r="E26" s="14">
        <v>0</v>
      </c>
      <c r="F26" s="39">
        <v>1</v>
      </c>
      <c r="H26" s="16">
        <v>0.75</v>
      </c>
      <c r="I26" s="39">
        <f t="shared" si="1"/>
        <v>27</v>
      </c>
      <c r="J26" s="14">
        <v>26</v>
      </c>
      <c r="K26" s="14">
        <v>1</v>
      </c>
      <c r="L26" s="14">
        <v>0</v>
      </c>
      <c r="M26" s="39">
        <v>0</v>
      </c>
      <c r="O26" s="16">
        <v>0.75</v>
      </c>
      <c r="P26" s="39">
        <f t="shared" si="2"/>
        <v>55</v>
      </c>
      <c r="Q26" s="14">
        <f t="shared" si="4"/>
        <v>41</v>
      </c>
      <c r="R26" s="14">
        <f t="shared" si="3"/>
        <v>13</v>
      </c>
      <c r="S26" s="14">
        <f t="shared" si="3"/>
        <v>0</v>
      </c>
      <c r="T26" s="39">
        <f t="shared" si="3"/>
        <v>1</v>
      </c>
    </row>
    <row r="27" spans="1:20" x14ac:dyDescent="0.35">
      <c r="A27" s="16">
        <v>0.79166666666666696</v>
      </c>
      <c r="B27" s="39">
        <f t="shared" si="0"/>
        <v>15</v>
      </c>
      <c r="C27" s="14">
        <v>12</v>
      </c>
      <c r="D27" s="14">
        <v>3</v>
      </c>
      <c r="E27" s="14">
        <v>0</v>
      </c>
      <c r="F27" s="39">
        <v>0</v>
      </c>
      <c r="H27" s="16">
        <v>0.79166666666666696</v>
      </c>
      <c r="I27" s="39">
        <f t="shared" si="1"/>
        <v>11</v>
      </c>
      <c r="J27" s="14">
        <v>10</v>
      </c>
      <c r="K27" s="14">
        <v>1</v>
      </c>
      <c r="L27" s="14">
        <v>0</v>
      </c>
      <c r="M27" s="39">
        <v>0</v>
      </c>
      <c r="O27" s="16">
        <v>0.79166666666666696</v>
      </c>
      <c r="P27" s="39">
        <f t="shared" si="2"/>
        <v>26</v>
      </c>
      <c r="Q27" s="14">
        <f t="shared" si="4"/>
        <v>22</v>
      </c>
      <c r="R27" s="14">
        <f t="shared" si="3"/>
        <v>4</v>
      </c>
      <c r="S27" s="14">
        <f t="shared" si="3"/>
        <v>0</v>
      </c>
      <c r="T27" s="39">
        <f t="shared" si="3"/>
        <v>0</v>
      </c>
    </row>
    <row r="28" spans="1:20" x14ac:dyDescent="0.35">
      <c r="A28" s="16">
        <v>0.83333333333333304</v>
      </c>
      <c r="B28" s="39">
        <f t="shared" si="0"/>
        <v>10</v>
      </c>
      <c r="C28" s="14">
        <v>7</v>
      </c>
      <c r="D28" s="14">
        <v>3</v>
      </c>
      <c r="E28" s="14">
        <v>0</v>
      </c>
      <c r="F28" s="39">
        <v>0</v>
      </c>
      <c r="H28" s="16">
        <v>0.83333333333333304</v>
      </c>
      <c r="I28" s="39">
        <f t="shared" si="1"/>
        <v>15</v>
      </c>
      <c r="J28" s="14">
        <v>15</v>
      </c>
      <c r="K28" s="14">
        <v>0</v>
      </c>
      <c r="L28" s="14">
        <v>0</v>
      </c>
      <c r="M28" s="39">
        <v>0</v>
      </c>
      <c r="O28" s="16">
        <v>0.83333333333333304</v>
      </c>
      <c r="P28" s="39">
        <f t="shared" si="2"/>
        <v>25</v>
      </c>
      <c r="Q28" s="14">
        <f t="shared" si="4"/>
        <v>22</v>
      </c>
      <c r="R28" s="14">
        <f t="shared" si="3"/>
        <v>3</v>
      </c>
      <c r="S28" s="14">
        <f t="shared" si="3"/>
        <v>0</v>
      </c>
      <c r="T28" s="39">
        <f t="shared" si="3"/>
        <v>0</v>
      </c>
    </row>
    <row r="29" spans="1:20" x14ac:dyDescent="0.35">
      <c r="A29" s="16">
        <v>0.875</v>
      </c>
      <c r="B29" s="39">
        <f t="shared" si="0"/>
        <v>7</v>
      </c>
      <c r="C29" s="14">
        <v>5</v>
      </c>
      <c r="D29" s="14">
        <v>2</v>
      </c>
      <c r="E29" s="14">
        <v>0</v>
      </c>
      <c r="F29" s="39">
        <v>0</v>
      </c>
      <c r="H29" s="16">
        <v>0.875</v>
      </c>
      <c r="I29" s="39">
        <f t="shared" si="1"/>
        <v>8</v>
      </c>
      <c r="J29" s="14">
        <v>8</v>
      </c>
      <c r="K29" s="14">
        <v>0</v>
      </c>
      <c r="L29" s="14">
        <v>0</v>
      </c>
      <c r="M29" s="39">
        <v>0</v>
      </c>
      <c r="O29" s="16">
        <v>0.875</v>
      </c>
      <c r="P29" s="39">
        <f t="shared" si="2"/>
        <v>15</v>
      </c>
      <c r="Q29" s="14">
        <f t="shared" si="4"/>
        <v>13</v>
      </c>
      <c r="R29" s="14">
        <f t="shared" si="3"/>
        <v>2</v>
      </c>
      <c r="S29" s="14">
        <f t="shared" si="3"/>
        <v>0</v>
      </c>
      <c r="T29" s="39">
        <f t="shared" si="3"/>
        <v>0</v>
      </c>
    </row>
    <row r="30" spans="1:20" x14ac:dyDescent="0.35">
      <c r="A30" s="16">
        <v>0.91666666666666696</v>
      </c>
      <c r="B30" s="39">
        <f t="shared" si="0"/>
        <v>8</v>
      </c>
      <c r="C30" s="14">
        <v>4</v>
      </c>
      <c r="D30" s="14">
        <v>4</v>
      </c>
      <c r="E30" s="14">
        <v>0</v>
      </c>
      <c r="F30" s="39">
        <v>0</v>
      </c>
      <c r="H30" s="16">
        <v>0.91666666666666696</v>
      </c>
      <c r="I30" s="39">
        <f t="shared" si="1"/>
        <v>8</v>
      </c>
      <c r="J30" s="14">
        <v>8</v>
      </c>
      <c r="K30" s="14">
        <v>0</v>
      </c>
      <c r="L30" s="14">
        <v>0</v>
      </c>
      <c r="M30" s="39">
        <v>0</v>
      </c>
      <c r="O30" s="16">
        <v>0.91666666666666696</v>
      </c>
      <c r="P30" s="39">
        <f t="shared" si="2"/>
        <v>16</v>
      </c>
      <c r="Q30" s="14">
        <f t="shared" si="4"/>
        <v>12</v>
      </c>
      <c r="R30" s="14">
        <f t="shared" si="3"/>
        <v>4</v>
      </c>
      <c r="S30" s="14">
        <f t="shared" si="3"/>
        <v>0</v>
      </c>
      <c r="T30" s="39">
        <f t="shared" si="3"/>
        <v>0</v>
      </c>
    </row>
    <row r="31" spans="1:20" ht="15" thickBot="1" x14ac:dyDescent="0.4">
      <c r="A31" s="18">
        <v>0.95833333333333304</v>
      </c>
      <c r="B31" s="47">
        <f t="shared" si="0"/>
        <v>4</v>
      </c>
      <c r="C31" s="19">
        <v>2</v>
      </c>
      <c r="D31" s="19">
        <v>2</v>
      </c>
      <c r="E31" s="19">
        <v>0</v>
      </c>
      <c r="F31" s="47">
        <v>0</v>
      </c>
      <c r="H31" s="18">
        <v>0.95833333333333304</v>
      </c>
      <c r="I31" s="47">
        <f t="shared" si="1"/>
        <v>8</v>
      </c>
      <c r="J31" s="19">
        <v>8</v>
      </c>
      <c r="K31" s="19">
        <v>0</v>
      </c>
      <c r="L31" s="19">
        <v>0</v>
      </c>
      <c r="M31" s="47">
        <v>0</v>
      </c>
      <c r="O31" s="18">
        <v>0.95833333333333304</v>
      </c>
      <c r="P31" s="47">
        <f t="shared" si="2"/>
        <v>12</v>
      </c>
      <c r="Q31" s="19">
        <f t="shared" si="4"/>
        <v>10</v>
      </c>
      <c r="R31" s="19">
        <f t="shared" si="3"/>
        <v>2</v>
      </c>
      <c r="S31" s="19">
        <f t="shared" si="3"/>
        <v>0</v>
      </c>
      <c r="T31" s="47">
        <f t="shared" si="3"/>
        <v>0</v>
      </c>
    </row>
    <row r="32" spans="1:20" x14ac:dyDescent="0.35">
      <c r="A32" s="21"/>
      <c r="B32" s="39"/>
      <c r="C32" s="14"/>
      <c r="D32" s="14"/>
      <c r="E32" s="14"/>
      <c r="F32" s="39"/>
      <c r="H32" s="21"/>
      <c r="I32" s="39"/>
      <c r="J32" s="14"/>
      <c r="K32" s="14"/>
      <c r="L32" s="14"/>
      <c r="M32" s="39"/>
      <c r="O32" s="21"/>
      <c r="P32" s="39"/>
      <c r="Q32" s="14"/>
      <c r="R32" s="14"/>
      <c r="S32" s="14"/>
      <c r="T32" s="39"/>
    </row>
    <row r="33" spans="1:20" x14ac:dyDescent="0.35">
      <c r="A33" s="21" t="s">
        <v>15</v>
      </c>
      <c r="B33" s="39"/>
      <c r="C33" s="14"/>
      <c r="D33" s="14"/>
      <c r="E33" s="14"/>
      <c r="F33" s="39"/>
      <c r="H33" s="21" t="s">
        <v>15</v>
      </c>
      <c r="I33" s="39"/>
      <c r="J33" s="14"/>
      <c r="K33" s="14"/>
      <c r="L33" s="14"/>
      <c r="M33" s="39"/>
      <c r="O33" s="21" t="s">
        <v>15</v>
      </c>
      <c r="P33" s="39"/>
      <c r="Q33" s="14"/>
      <c r="R33" s="14"/>
      <c r="S33" s="14"/>
      <c r="T33" s="39"/>
    </row>
    <row r="34" spans="1:20" x14ac:dyDescent="0.35">
      <c r="A34" s="21" t="s">
        <v>16</v>
      </c>
      <c r="B34" s="39">
        <f t="shared" ref="B34:F34" si="5">SUM(B15:B26)</f>
        <v>248</v>
      </c>
      <c r="C34" s="14">
        <f t="shared" si="5"/>
        <v>180</v>
      </c>
      <c r="D34" s="14">
        <f t="shared" si="5"/>
        <v>64</v>
      </c>
      <c r="E34" s="14">
        <f t="shared" si="5"/>
        <v>0</v>
      </c>
      <c r="F34" s="39">
        <f t="shared" si="5"/>
        <v>4</v>
      </c>
      <c r="H34" s="21" t="s">
        <v>16</v>
      </c>
      <c r="I34" s="39">
        <f t="shared" ref="I34:M34" si="6">SUM(I15:I26)</f>
        <v>196</v>
      </c>
      <c r="J34" s="14">
        <f t="shared" si="6"/>
        <v>179</v>
      </c>
      <c r="K34" s="14">
        <f t="shared" si="6"/>
        <v>16</v>
      </c>
      <c r="L34" s="14">
        <f t="shared" si="6"/>
        <v>0</v>
      </c>
      <c r="M34" s="39">
        <f t="shared" si="6"/>
        <v>1</v>
      </c>
      <c r="O34" s="21" t="s">
        <v>16</v>
      </c>
      <c r="P34" s="39">
        <f t="shared" ref="P34:T34" si="7">SUM(P15:P26)</f>
        <v>444</v>
      </c>
      <c r="Q34" s="14">
        <f t="shared" si="7"/>
        <v>359</v>
      </c>
      <c r="R34" s="14">
        <f t="shared" si="7"/>
        <v>80</v>
      </c>
      <c r="S34" s="14">
        <f t="shared" si="7"/>
        <v>0</v>
      </c>
      <c r="T34" s="39">
        <f t="shared" si="7"/>
        <v>5</v>
      </c>
    </row>
    <row r="35" spans="1:20" x14ac:dyDescent="0.35">
      <c r="A35" s="21" t="s">
        <v>17</v>
      </c>
      <c r="B35" s="39">
        <f t="shared" ref="B35:F35" si="8">SUM(B14:B29)</f>
        <v>281</v>
      </c>
      <c r="C35" s="14">
        <f t="shared" si="8"/>
        <v>204</v>
      </c>
      <c r="D35" s="14">
        <f t="shared" si="8"/>
        <v>73</v>
      </c>
      <c r="E35" s="14">
        <f t="shared" si="8"/>
        <v>0</v>
      </c>
      <c r="F35" s="39">
        <f t="shared" si="8"/>
        <v>4</v>
      </c>
      <c r="H35" s="21" t="s">
        <v>17</v>
      </c>
      <c r="I35" s="39">
        <f t="shared" ref="I35:M35" si="9">SUM(I14:I29)</f>
        <v>230</v>
      </c>
      <c r="J35" s="14">
        <f t="shared" si="9"/>
        <v>212</v>
      </c>
      <c r="K35" s="14">
        <f t="shared" si="9"/>
        <v>17</v>
      </c>
      <c r="L35" s="14">
        <f t="shared" si="9"/>
        <v>0</v>
      </c>
      <c r="M35" s="39">
        <f t="shared" si="9"/>
        <v>1</v>
      </c>
      <c r="O35" s="21" t="s">
        <v>17</v>
      </c>
      <c r="P35" s="39">
        <f t="shared" ref="P35:T35" si="10">SUM(P14:P29)</f>
        <v>511</v>
      </c>
      <c r="Q35" s="14">
        <f t="shared" si="10"/>
        <v>416</v>
      </c>
      <c r="R35" s="14">
        <f t="shared" si="10"/>
        <v>90</v>
      </c>
      <c r="S35" s="14">
        <f t="shared" si="10"/>
        <v>0</v>
      </c>
      <c r="T35" s="39">
        <f t="shared" si="10"/>
        <v>5</v>
      </c>
    </row>
    <row r="36" spans="1:20" x14ac:dyDescent="0.35">
      <c r="A36" s="21" t="s">
        <v>18</v>
      </c>
      <c r="B36" s="39">
        <f t="shared" ref="B36:F36" si="11">SUM(B14:B31)</f>
        <v>293</v>
      </c>
      <c r="C36" s="14">
        <f t="shared" si="11"/>
        <v>210</v>
      </c>
      <c r="D36" s="14">
        <f t="shared" si="11"/>
        <v>79</v>
      </c>
      <c r="E36" s="14">
        <f t="shared" si="11"/>
        <v>0</v>
      </c>
      <c r="F36" s="39">
        <f t="shared" si="11"/>
        <v>4</v>
      </c>
      <c r="H36" s="21" t="s">
        <v>18</v>
      </c>
      <c r="I36" s="39">
        <f t="shared" ref="I36:M36" si="12">SUM(I14:I31)</f>
        <v>246</v>
      </c>
      <c r="J36" s="14">
        <f t="shared" si="12"/>
        <v>228</v>
      </c>
      <c r="K36" s="14">
        <f t="shared" si="12"/>
        <v>17</v>
      </c>
      <c r="L36" s="14">
        <f t="shared" si="12"/>
        <v>0</v>
      </c>
      <c r="M36" s="39">
        <f t="shared" si="12"/>
        <v>1</v>
      </c>
      <c r="O36" s="21" t="s">
        <v>18</v>
      </c>
      <c r="P36" s="39">
        <f t="shared" ref="P36:T36" si="13">SUM(P14:P31)</f>
        <v>539</v>
      </c>
      <c r="Q36" s="14">
        <f t="shared" si="13"/>
        <v>438</v>
      </c>
      <c r="R36" s="14">
        <f t="shared" si="13"/>
        <v>96</v>
      </c>
      <c r="S36" s="14">
        <f t="shared" si="13"/>
        <v>0</v>
      </c>
      <c r="T36" s="39">
        <f t="shared" si="13"/>
        <v>5</v>
      </c>
    </row>
    <row r="37" spans="1:20" x14ac:dyDescent="0.35">
      <c r="A37" s="21" t="s">
        <v>19</v>
      </c>
      <c r="B37" s="39">
        <f t="shared" ref="B37:F37" si="14">SUM(B8:B31)</f>
        <v>298</v>
      </c>
      <c r="C37" s="14">
        <f t="shared" si="14"/>
        <v>213</v>
      </c>
      <c r="D37" s="14">
        <f t="shared" si="14"/>
        <v>81</v>
      </c>
      <c r="E37" s="14">
        <f t="shared" si="14"/>
        <v>0</v>
      </c>
      <c r="F37" s="39">
        <f t="shared" si="14"/>
        <v>4</v>
      </c>
      <c r="H37" s="21" t="s">
        <v>19</v>
      </c>
      <c r="I37" s="39">
        <f t="shared" ref="I37:M37" si="15">SUM(I8:I31)</f>
        <v>247</v>
      </c>
      <c r="J37" s="14">
        <f t="shared" si="15"/>
        <v>229</v>
      </c>
      <c r="K37" s="14">
        <f t="shared" si="15"/>
        <v>17</v>
      </c>
      <c r="L37" s="14">
        <f t="shared" si="15"/>
        <v>0</v>
      </c>
      <c r="M37" s="39">
        <f t="shared" si="15"/>
        <v>1</v>
      </c>
      <c r="O37" s="21" t="s">
        <v>19</v>
      </c>
      <c r="P37" s="39">
        <f t="shared" ref="P37:T37" si="16">SUM(P8:P31)</f>
        <v>545</v>
      </c>
      <c r="Q37" s="14">
        <f t="shared" si="16"/>
        <v>442</v>
      </c>
      <c r="R37" s="14">
        <f t="shared" si="16"/>
        <v>98</v>
      </c>
      <c r="S37" s="14">
        <f t="shared" si="16"/>
        <v>0</v>
      </c>
      <c r="T37" s="39">
        <f t="shared" si="16"/>
        <v>5</v>
      </c>
    </row>
    <row r="38" spans="1:20" ht="15" thickBot="1" x14ac:dyDescent="0.4">
      <c r="A38" s="22"/>
      <c r="B38" s="47"/>
      <c r="C38" s="19"/>
      <c r="D38" s="19"/>
      <c r="E38" s="19"/>
      <c r="F38" s="47"/>
      <c r="H38" s="22"/>
      <c r="I38" s="47"/>
      <c r="J38" s="19"/>
      <c r="K38" s="19"/>
      <c r="L38" s="19"/>
      <c r="M38" s="47"/>
      <c r="O38" s="22"/>
      <c r="P38" s="47"/>
      <c r="Q38" s="19"/>
      <c r="R38" s="19"/>
      <c r="S38" s="19"/>
      <c r="T38" s="47"/>
    </row>
    <row r="39" spans="1:20" x14ac:dyDescent="0.35">
      <c r="A39" s="21" t="s">
        <v>20</v>
      </c>
      <c r="B39" s="77">
        <f>INDEX(($A8:$F19),MATCH(B40,B8:B19,0),1)</f>
        <v>0.375</v>
      </c>
      <c r="C39" s="23">
        <f t="shared" ref="C39:F39" si="17">INDEX(($A8:$F19),MATCH(C40,C8:C19,0),1)</f>
        <v>0.375</v>
      </c>
      <c r="D39" s="23">
        <f t="shared" si="17"/>
        <v>0.375</v>
      </c>
      <c r="E39" s="23">
        <f t="shared" si="17"/>
        <v>0</v>
      </c>
      <c r="F39" s="77">
        <f t="shared" si="17"/>
        <v>0.375</v>
      </c>
      <c r="H39" s="21" t="s">
        <v>20</v>
      </c>
      <c r="I39" s="77">
        <f>INDEX(($H8:$M19),MATCH(I40,I8:I19,0),1)</f>
        <v>0.375</v>
      </c>
      <c r="J39" s="23">
        <f t="shared" ref="J39:M39" si="18">INDEX(($H8:$M19),MATCH(J40,J8:J19,0),1)</f>
        <v>0.375</v>
      </c>
      <c r="K39" s="23">
        <f t="shared" si="18"/>
        <v>0.45833333333333298</v>
      </c>
      <c r="L39" s="23">
        <f t="shared" si="18"/>
        <v>0</v>
      </c>
      <c r="M39" s="77">
        <f t="shared" si="18"/>
        <v>0</v>
      </c>
      <c r="O39" s="21" t="s">
        <v>20</v>
      </c>
      <c r="P39" s="77">
        <f>INDEX(($O8:$T19),MATCH(P40,P8:P19,0),1)</f>
        <v>0.375</v>
      </c>
      <c r="Q39" s="23">
        <f t="shared" ref="Q39:T39" si="19">INDEX(($O8:$T19),MATCH(Q40,Q8:Q19,0),1)</f>
        <v>0.375</v>
      </c>
      <c r="R39" s="23">
        <f t="shared" si="19"/>
        <v>0.375</v>
      </c>
      <c r="S39" s="23">
        <f t="shared" si="19"/>
        <v>0</v>
      </c>
      <c r="T39" s="77">
        <f t="shared" si="19"/>
        <v>0.375</v>
      </c>
    </row>
    <row r="40" spans="1:20" s="28" customFormat="1" x14ac:dyDescent="0.35">
      <c r="A40" s="25"/>
      <c r="B40" s="78">
        <f t="shared" ref="B40:F40" si="20">MAX(B8:B19)</f>
        <v>37</v>
      </c>
      <c r="C40" s="26">
        <f t="shared" si="20"/>
        <v>27</v>
      </c>
      <c r="D40" s="26">
        <f t="shared" si="20"/>
        <v>9</v>
      </c>
      <c r="E40" s="26">
        <f t="shared" si="20"/>
        <v>0</v>
      </c>
      <c r="F40" s="78">
        <f t="shared" si="20"/>
        <v>1</v>
      </c>
      <c r="H40" s="25"/>
      <c r="I40" s="78">
        <f t="shared" ref="I40:M40" si="21">MAX(I8:I19)</f>
        <v>16</v>
      </c>
      <c r="J40" s="26">
        <f t="shared" si="21"/>
        <v>14</v>
      </c>
      <c r="K40" s="26">
        <f t="shared" si="21"/>
        <v>4</v>
      </c>
      <c r="L40" s="26">
        <f t="shared" si="21"/>
        <v>0</v>
      </c>
      <c r="M40" s="78">
        <f t="shared" si="21"/>
        <v>0</v>
      </c>
      <c r="O40" s="25"/>
      <c r="P40" s="78">
        <f t="shared" ref="P40:T40" si="22">MAX(P8:P19)</f>
        <v>53</v>
      </c>
      <c r="Q40" s="26">
        <f t="shared" si="22"/>
        <v>41</v>
      </c>
      <c r="R40" s="26">
        <f t="shared" si="22"/>
        <v>11</v>
      </c>
      <c r="S40" s="26">
        <f t="shared" si="22"/>
        <v>0</v>
      </c>
      <c r="T40" s="78">
        <f t="shared" si="22"/>
        <v>1</v>
      </c>
    </row>
    <row r="41" spans="1:20" x14ac:dyDescent="0.35">
      <c r="A41" s="21"/>
      <c r="B41" s="39"/>
      <c r="C41" s="14"/>
      <c r="D41" s="14"/>
      <c r="E41" s="14"/>
      <c r="F41" s="39"/>
      <c r="H41" s="21"/>
      <c r="I41" s="39"/>
      <c r="J41" s="14"/>
      <c r="K41" s="14"/>
      <c r="L41" s="14"/>
      <c r="M41" s="39"/>
      <c r="O41" s="21"/>
      <c r="P41" s="39"/>
      <c r="Q41" s="14"/>
      <c r="R41" s="14"/>
      <c r="S41" s="14"/>
      <c r="T41" s="39"/>
    </row>
    <row r="42" spans="1:20" x14ac:dyDescent="0.35">
      <c r="A42" s="21" t="s">
        <v>21</v>
      </c>
      <c r="B42" s="77">
        <f>INDEX(($A20:$F31),MATCH(B43,B20:B31,0),1)</f>
        <v>0.70833333333333304</v>
      </c>
      <c r="C42" s="23">
        <f t="shared" ref="C42:F42" si="23">INDEX(($A20:$F31),MATCH(C43,C20:C31,0),1)</f>
        <v>0.70833333333333304</v>
      </c>
      <c r="D42" s="23">
        <f t="shared" si="23"/>
        <v>0.75</v>
      </c>
      <c r="E42" s="23">
        <f t="shared" si="23"/>
        <v>0.5</v>
      </c>
      <c r="F42" s="77">
        <f t="shared" si="23"/>
        <v>0.5</v>
      </c>
      <c r="H42" s="21" t="s">
        <v>21</v>
      </c>
      <c r="I42" s="77">
        <f>INDEX(($H20:$M31),MATCH(I43,I20:I31,0),1)</f>
        <v>0.66666666666666696</v>
      </c>
      <c r="J42" s="23">
        <f t="shared" ref="J42:M42" si="24">INDEX(($H20:$M31),MATCH(J43,J20:J31,0),1)</f>
        <v>0.66666666666666696</v>
      </c>
      <c r="K42" s="23">
        <f t="shared" si="24"/>
        <v>0.54166666666666696</v>
      </c>
      <c r="L42" s="23">
        <f t="shared" si="24"/>
        <v>0.5</v>
      </c>
      <c r="M42" s="77">
        <f t="shared" si="24"/>
        <v>0.5</v>
      </c>
      <c r="O42" s="21" t="s">
        <v>21</v>
      </c>
      <c r="P42" s="77">
        <f>INDEX(($O20:$T31),MATCH(P43,P20:P31,0),1)</f>
        <v>0.66666666666666696</v>
      </c>
      <c r="Q42" s="23">
        <f t="shared" ref="Q42:T42" si="25">INDEX(($O20:$T31),MATCH(Q43,Q20:Q31,0),1)</f>
        <v>0.66666666666666696</v>
      </c>
      <c r="R42" s="23">
        <f t="shared" si="25"/>
        <v>0.75</v>
      </c>
      <c r="S42" s="23">
        <f t="shared" si="25"/>
        <v>0.5</v>
      </c>
      <c r="T42" s="77">
        <f t="shared" si="25"/>
        <v>0.5</v>
      </c>
    </row>
    <row r="43" spans="1:20" s="28" customFormat="1" ht="15" thickBot="1" x14ac:dyDescent="0.4">
      <c r="A43" s="30"/>
      <c r="B43" s="79">
        <f t="shared" ref="B43:F43" si="26">MAX(B20:B31)</f>
        <v>32</v>
      </c>
      <c r="C43" s="31">
        <f t="shared" si="26"/>
        <v>24</v>
      </c>
      <c r="D43" s="31">
        <f t="shared" si="26"/>
        <v>12</v>
      </c>
      <c r="E43" s="31">
        <f t="shared" si="26"/>
        <v>0</v>
      </c>
      <c r="F43" s="79">
        <f t="shared" si="26"/>
        <v>1</v>
      </c>
      <c r="H43" s="30"/>
      <c r="I43" s="79">
        <f t="shared" ref="I43:M43" si="27">MAX(I20:I31)</f>
        <v>32</v>
      </c>
      <c r="J43" s="31">
        <f t="shared" si="27"/>
        <v>32</v>
      </c>
      <c r="K43" s="31">
        <f t="shared" si="27"/>
        <v>2</v>
      </c>
      <c r="L43" s="31">
        <f t="shared" si="27"/>
        <v>0</v>
      </c>
      <c r="M43" s="79">
        <f t="shared" si="27"/>
        <v>1</v>
      </c>
      <c r="O43" s="30"/>
      <c r="P43" s="79">
        <f t="shared" ref="P43:T43" si="28">MAX(P20:P31)</f>
        <v>56</v>
      </c>
      <c r="Q43" s="31">
        <f t="shared" si="28"/>
        <v>51</v>
      </c>
      <c r="R43" s="31">
        <f t="shared" si="28"/>
        <v>13</v>
      </c>
      <c r="S43" s="31">
        <f t="shared" si="28"/>
        <v>0</v>
      </c>
      <c r="T43" s="79">
        <f t="shared" si="28"/>
        <v>2</v>
      </c>
    </row>
    <row r="44" spans="1:20" x14ac:dyDescent="0.35">
      <c r="A44" s="4" t="s">
        <v>22</v>
      </c>
      <c r="H44" s="4" t="s">
        <v>22</v>
      </c>
      <c r="O44" s="4" t="s">
        <v>22</v>
      </c>
    </row>
  </sheetData>
  <pageMargins left="0.7" right="0.7" top="0.75" bottom="0.75" header="0.3" footer="0.3"/>
  <pageSetup paperSize="9" scale="45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B7EA-BDEE-437B-B5C6-2C9FD93457F5}">
  <sheetPr codeName="Sheet11"/>
  <dimension ref="A1:Z44"/>
  <sheetViews>
    <sheetView zoomScaleNormal="100" workbookViewId="0"/>
  </sheetViews>
  <sheetFormatPr defaultRowHeight="14.5" x14ac:dyDescent="0.35"/>
  <cols>
    <col min="1" max="1" width="11.7265625" customWidth="1"/>
    <col min="6" max="6" width="10.7265625" bestFit="1" customWidth="1"/>
    <col min="8" max="8" width="11.7265625" customWidth="1"/>
    <col min="15" max="15" width="11.7265625" customWidth="1"/>
  </cols>
  <sheetData>
    <row r="1" spans="1:26" s="2" customFormat="1" ht="30" customHeight="1" x14ac:dyDescent="0.35">
      <c r="A1" s="1" t="str">
        <f>'Flow Summary'!A1</f>
        <v>Wrexham ATC, Cristionydd Lane</v>
      </c>
      <c r="C1" s="3"/>
      <c r="D1" s="3"/>
      <c r="E1" s="3"/>
      <c r="F1" s="3"/>
      <c r="G1" s="3"/>
      <c r="H1" s="3"/>
      <c r="I1" s="3"/>
      <c r="J1" s="3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4"/>
      <c r="B2" s="4"/>
      <c r="D2" s="4"/>
      <c r="F2" s="4"/>
      <c r="G2" s="4"/>
    </row>
    <row r="3" spans="1:26" x14ac:dyDescent="0.35">
      <c r="A3" s="5"/>
    </row>
    <row r="4" spans="1:26" x14ac:dyDescent="0.35">
      <c r="A4" s="6" t="s">
        <v>1</v>
      </c>
      <c r="B4" s="4" t="str">
        <f>'Flow Summary'!B4</f>
        <v>Southbound</v>
      </c>
      <c r="H4" s="6" t="s">
        <v>1</v>
      </c>
      <c r="I4" s="4" t="str">
        <f>'Flow Summary'!M4</f>
        <v>Northbound</v>
      </c>
      <c r="O4" s="6" t="s">
        <v>1</v>
      </c>
      <c r="P4" s="4" t="s">
        <v>4</v>
      </c>
      <c r="T4" s="4"/>
    </row>
    <row r="6" spans="1:26" ht="15" thickBot="1" x14ac:dyDescent="0.4">
      <c r="F6" s="73">
        <f>'(10-12) Speed Summary'!A14</f>
        <v>45608</v>
      </c>
      <c r="M6" s="73"/>
      <c r="T6" s="73"/>
    </row>
    <row r="7" spans="1:26" ht="35.15" customHeight="1" thickBot="1" x14ac:dyDescent="0.4">
      <c r="A7" s="10" t="s">
        <v>5</v>
      </c>
      <c r="B7" s="74" t="s">
        <v>23</v>
      </c>
      <c r="C7" s="75" t="s">
        <v>24</v>
      </c>
      <c r="D7" s="75" t="s">
        <v>25</v>
      </c>
      <c r="E7" s="75" t="s">
        <v>26</v>
      </c>
      <c r="F7" s="76" t="s">
        <v>27</v>
      </c>
      <c r="H7" s="10" t="s">
        <v>5</v>
      </c>
      <c r="I7" s="74" t="s">
        <v>23</v>
      </c>
      <c r="J7" s="75" t="s">
        <v>24</v>
      </c>
      <c r="K7" s="75" t="s">
        <v>25</v>
      </c>
      <c r="L7" s="75" t="s">
        <v>26</v>
      </c>
      <c r="M7" s="76" t="s">
        <v>27</v>
      </c>
      <c r="O7" s="10" t="s">
        <v>5</v>
      </c>
      <c r="P7" s="74" t="s">
        <v>23</v>
      </c>
      <c r="Q7" s="75" t="s">
        <v>24</v>
      </c>
      <c r="R7" s="75" t="s">
        <v>25</v>
      </c>
      <c r="S7" s="75" t="s">
        <v>26</v>
      </c>
      <c r="T7" s="76" t="s">
        <v>27</v>
      </c>
    </row>
    <row r="8" spans="1:26" x14ac:dyDescent="0.35">
      <c r="A8" s="13">
        <v>0</v>
      </c>
      <c r="B8" s="39">
        <f t="shared" ref="B8:B31" si="0">SUM(C8:F8)</f>
        <v>1</v>
      </c>
      <c r="C8" s="14">
        <v>1</v>
      </c>
      <c r="D8" s="14">
        <v>0</v>
      </c>
      <c r="E8" s="14">
        <v>0</v>
      </c>
      <c r="F8" s="39">
        <v>0</v>
      </c>
      <c r="H8" s="13">
        <v>0</v>
      </c>
      <c r="I8" s="39">
        <f t="shared" ref="I8:I31" si="1">SUM(J8:M8)</f>
        <v>1</v>
      </c>
      <c r="J8" s="14">
        <v>1</v>
      </c>
      <c r="K8" s="14">
        <v>0</v>
      </c>
      <c r="L8" s="14">
        <v>0</v>
      </c>
      <c r="M8" s="39">
        <v>0</v>
      </c>
      <c r="O8" s="13">
        <v>0</v>
      </c>
      <c r="P8" s="39">
        <f t="shared" ref="P8:P31" si="2">SUM(Q8:T8)</f>
        <v>2</v>
      </c>
      <c r="Q8" s="14">
        <f>C8+J8</f>
        <v>2</v>
      </c>
      <c r="R8" s="14">
        <f t="shared" ref="R8:T31" si="3">D8+K8</f>
        <v>0</v>
      </c>
      <c r="S8" s="14">
        <f t="shared" si="3"/>
        <v>0</v>
      </c>
      <c r="T8" s="39">
        <f t="shared" si="3"/>
        <v>0</v>
      </c>
    </row>
    <row r="9" spans="1:26" x14ac:dyDescent="0.35">
      <c r="A9" s="16">
        <v>4.1666666666666699E-2</v>
      </c>
      <c r="B9" s="39">
        <f t="shared" si="0"/>
        <v>0</v>
      </c>
      <c r="C9" s="14">
        <v>0</v>
      </c>
      <c r="D9" s="14">
        <v>0</v>
      </c>
      <c r="E9" s="14">
        <v>0</v>
      </c>
      <c r="F9" s="39">
        <v>0</v>
      </c>
      <c r="H9" s="16">
        <v>4.1666666666666699E-2</v>
      </c>
      <c r="I9" s="39">
        <f t="shared" si="1"/>
        <v>1</v>
      </c>
      <c r="J9" s="14">
        <v>1</v>
      </c>
      <c r="K9" s="14">
        <v>0</v>
      </c>
      <c r="L9" s="14">
        <v>0</v>
      </c>
      <c r="M9" s="39">
        <v>0</v>
      </c>
      <c r="O9" s="16">
        <v>4.1666666666666699E-2</v>
      </c>
      <c r="P9" s="39">
        <f t="shared" si="2"/>
        <v>1</v>
      </c>
      <c r="Q9" s="14">
        <f t="shared" ref="Q9:Q31" si="4">C9+J9</f>
        <v>1</v>
      </c>
      <c r="R9" s="14">
        <f t="shared" si="3"/>
        <v>0</v>
      </c>
      <c r="S9" s="14">
        <f t="shared" si="3"/>
        <v>0</v>
      </c>
      <c r="T9" s="39">
        <f t="shared" si="3"/>
        <v>0</v>
      </c>
    </row>
    <row r="10" spans="1:26" x14ac:dyDescent="0.35">
      <c r="A10" s="16">
        <v>8.3333333333333301E-2</v>
      </c>
      <c r="B10" s="39">
        <f t="shared" si="0"/>
        <v>0</v>
      </c>
      <c r="C10" s="14">
        <v>0</v>
      </c>
      <c r="D10" s="14">
        <v>0</v>
      </c>
      <c r="E10" s="14">
        <v>0</v>
      </c>
      <c r="F10" s="39">
        <v>0</v>
      </c>
      <c r="H10" s="16">
        <v>8.3333333333333301E-2</v>
      </c>
      <c r="I10" s="39">
        <f t="shared" si="1"/>
        <v>0</v>
      </c>
      <c r="J10" s="14">
        <v>0</v>
      </c>
      <c r="K10" s="14">
        <v>0</v>
      </c>
      <c r="L10" s="14">
        <v>0</v>
      </c>
      <c r="M10" s="39">
        <v>0</v>
      </c>
      <c r="O10" s="16">
        <v>8.3333333333333301E-2</v>
      </c>
      <c r="P10" s="39">
        <f t="shared" si="2"/>
        <v>0</v>
      </c>
      <c r="Q10" s="14">
        <f t="shared" si="4"/>
        <v>0</v>
      </c>
      <c r="R10" s="14">
        <f t="shared" si="3"/>
        <v>0</v>
      </c>
      <c r="S10" s="14">
        <f t="shared" si="3"/>
        <v>0</v>
      </c>
      <c r="T10" s="39">
        <f t="shared" si="3"/>
        <v>0</v>
      </c>
    </row>
    <row r="11" spans="1:26" x14ac:dyDescent="0.35">
      <c r="A11" s="16">
        <v>0.125</v>
      </c>
      <c r="B11" s="39">
        <f t="shared" si="0"/>
        <v>1</v>
      </c>
      <c r="C11" s="14">
        <v>1</v>
      </c>
      <c r="D11" s="14">
        <v>0</v>
      </c>
      <c r="E11" s="14">
        <v>0</v>
      </c>
      <c r="F11" s="39">
        <v>0</v>
      </c>
      <c r="H11" s="16">
        <v>0.125</v>
      </c>
      <c r="I11" s="39">
        <f t="shared" si="1"/>
        <v>0</v>
      </c>
      <c r="J11" s="14">
        <v>0</v>
      </c>
      <c r="K11" s="14">
        <v>0</v>
      </c>
      <c r="L11" s="14">
        <v>0</v>
      </c>
      <c r="M11" s="39">
        <v>0</v>
      </c>
      <c r="O11" s="16">
        <v>0.125</v>
      </c>
      <c r="P11" s="39">
        <f t="shared" si="2"/>
        <v>1</v>
      </c>
      <c r="Q11" s="14">
        <f t="shared" si="4"/>
        <v>1</v>
      </c>
      <c r="R11" s="14">
        <f t="shared" si="3"/>
        <v>0</v>
      </c>
      <c r="S11" s="14">
        <f t="shared" si="3"/>
        <v>0</v>
      </c>
      <c r="T11" s="39">
        <f t="shared" si="3"/>
        <v>0</v>
      </c>
    </row>
    <row r="12" spans="1:26" x14ac:dyDescent="0.35">
      <c r="A12" s="16">
        <v>0.16666666666666699</v>
      </c>
      <c r="B12" s="39">
        <f t="shared" si="0"/>
        <v>0</v>
      </c>
      <c r="C12" s="14">
        <v>0</v>
      </c>
      <c r="D12" s="14">
        <v>0</v>
      </c>
      <c r="E12" s="14">
        <v>0</v>
      </c>
      <c r="F12" s="39">
        <v>0</v>
      </c>
      <c r="H12" s="16">
        <v>0.16666666666666699</v>
      </c>
      <c r="I12" s="39">
        <f t="shared" si="1"/>
        <v>0</v>
      </c>
      <c r="J12" s="14">
        <v>0</v>
      </c>
      <c r="K12" s="14">
        <v>0</v>
      </c>
      <c r="L12" s="14">
        <v>0</v>
      </c>
      <c r="M12" s="39">
        <v>0</v>
      </c>
      <c r="O12" s="16">
        <v>0.16666666666666699</v>
      </c>
      <c r="P12" s="39">
        <f t="shared" si="2"/>
        <v>0</v>
      </c>
      <c r="Q12" s="14">
        <f t="shared" si="4"/>
        <v>0</v>
      </c>
      <c r="R12" s="14">
        <f t="shared" si="3"/>
        <v>0</v>
      </c>
      <c r="S12" s="14">
        <f t="shared" si="3"/>
        <v>0</v>
      </c>
      <c r="T12" s="39">
        <f t="shared" si="3"/>
        <v>0</v>
      </c>
    </row>
    <row r="13" spans="1:26" x14ac:dyDescent="0.35">
      <c r="A13" s="16">
        <v>0.20833333333333301</v>
      </c>
      <c r="B13" s="39">
        <f t="shared" si="0"/>
        <v>1</v>
      </c>
      <c r="C13" s="14">
        <v>1</v>
      </c>
      <c r="D13" s="14">
        <v>0</v>
      </c>
      <c r="E13" s="14">
        <v>0</v>
      </c>
      <c r="F13" s="39">
        <v>0</v>
      </c>
      <c r="H13" s="16">
        <v>0.20833333333333301</v>
      </c>
      <c r="I13" s="39">
        <f t="shared" si="1"/>
        <v>0</v>
      </c>
      <c r="J13" s="14">
        <v>0</v>
      </c>
      <c r="K13" s="14">
        <v>0</v>
      </c>
      <c r="L13" s="14">
        <v>0</v>
      </c>
      <c r="M13" s="39">
        <v>0</v>
      </c>
      <c r="O13" s="16">
        <v>0.20833333333333301</v>
      </c>
      <c r="P13" s="39">
        <f t="shared" si="2"/>
        <v>1</v>
      </c>
      <c r="Q13" s="14">
        <f t="shared" si="4"/>
        <v>1</v>
      </c>
      <c r="R13" s="14">
        <f t="shared" si="3"/>
        <v>0</v>
      </c>
      <c r="S13" s="14">
        <f t="shared" si="3"/>
        <v>0</v>
      </c>
      <c r="T13" s="39">
        <f t="shared" si="3"/>
        <v>0</v>
      </c>
    </row>
    <row r="14" spans="1:26" x14ac:dyDescent="0.35">
      <c r="A14" s="16">
        <v>0.25</v>
      </c>
      <c r="B14" s="39">
        <f t="shared" si="0"/>
        <v>1</v>
      </c>
      <c r="C14" s="14">
        <v>0</v>
      </c>
      <c r="D14" s="14">
        <v>1</v>
      </c>
      <c r="E14" s="14">
        <v>0</v>
      </c>
      <c r="F14" s="39">
        <v>0</v>
      </c>
      <c r="H14" s="16">
        <v>0.25</v>
      </c>
      <c r="I14" s="39">
        <f t="shared" si="1"/>
        <v>1</v>
      </c>
      <c r="J14" s="14">
        <v>1</v>
      </c>
      <c r="K14" s="14">
        <v>0</v>
      </c>
      <c r="L14" s="14">
        <v>0</v>
      </c>
      <c r="M14" s="39">
        <v>0</v>
      </c>
      <c r="O14" s="16">
        <v>0.25</v>
      </c>
      <c r="P14" s="39">
        <f t="shared" si="2"/>
        <v>2</v>
      </c>
      <c r="Q14" s="14">
        <f t="shared" si="4"/>
        <v>1</v>
      </c>
      <c r="R14" s="14">
        <f t="shared" si="3"/>
        <v>1</v>
      </c>
      <c r="S14" s="14">
        <f t="shared" si="3"/>
        <v>0</v>
      </c>
      <c r="T14" s="39">
        <f t="shared" si="3"/>
        <v>0</v>
      </c>
    </row>
    <row r="15" spans="1:26" x14ac:dyDescent="0.35">
      <c r="A15" s="16">
        <v>0.29166666666666702</v>
      </c>
      <c r="B15" s="39">
        <f t="shared" si="0"/>
        <v>7</v>
      </c>
      <c r="C15" s="14">
        <v>6</v>
      </c>
      <c r="D15" s="14">
        <v>1</v>
      </c>
      <c r="E15" s="14">
        <v>0</v>
      </c>
      <c r="F15" s="39">
        <v>0</v>
      </c>
      <c r="H15" s="16">
        <v>0.29166666666666702</v>
      </c>
      <c r="I15" s="39">
        <f t="shared" si="1"/>
        <v>2</v>
      </c>
      <c r="J15" s="14">
        <v>2</v>
      </c>
      <c r="K15" s="14">
        <v>0</v>
      </c>
      <c r="L15" s="14">
        <v>0</v>
      </c>
      <c r="M15" s="39">
        <v>0</v>
      </c>
      <c r="O15" s="16">
        <v>0.29166666666666702</v>
      </c>
      <c r="P15" s="39">
        <f t="shared" si="2"/>
        <v>9</v>
      </c>
      <c r="Q15" s="14">
        <f t="shared" si="4"/>
        <v>8</v>
      </c>
      <c r="R15" s="14">
        <f t="shared" si="3"/>
        <v>1</v>
      </c>
      <c r="S15" s="14">
        <f t="shared" si="3"/>
        <v>0</v>
      </c>
      <c r="T15" s="39">
        <f t="shared" si="3"/>
        <v>0</v>
      </c>
    </row>
    <row r="16" spans="1:26" x14ac:dyDescent="0.35">
      <c r="A16" s="16">
        <v>0.33333333333333298</v>
      </c>
      <c r="B16" s="39">
        <f t="shared" si="0"/>
        <v>14</v>
      </c>
      <c r="C16" s="14">
        <v>10</v>
      </c>
      <c r="D16" s="14">
        <v>4</v>
      </c>
      <c r="E16" s="14">
        <v>0</v>
      </c>
      <c r="F16" s="39">
        <v>0</v>
      </c>
      <c r="H16" s="16">
        <v>0.33333333333333298</v>
      </c>
      <c r="I16" s="39">
        <f t="shared" si="1"/>
        <v>11</v>
      </c>
      <c r="J16" s="14">
        <v>8</v>
      </c>
      <c r="K16" s="14">
        <v>3</v>
      </c>
      <c r="L16" s="14">
        <v>0</v>
      </c>
      <c r="M16" s="39">
        <v>0</v>
      </c>
      <c r="O16" s="16">
        <v>0.33333333333333298</v>
      </c>
      <c r="P16" s="39">
        <f t="shared" si="2"/>
        <v>25</v>
      </c>
      <c r="Q16" s="14">
        <f t="shared" si="4"/>
        <v>18</v>
      </c>
      <c r="R16" s="14">
        <f t="shared" si="3"/>
        <v>7</v>
      </c>
      <c r="S16" s="14">
        <f t="shared" si="3"/>
        <v>0</v>
      </c>
      <c r="T16" s="39">
        <f t="shared" si="3"/>
        <v>0</v>
      </c>
    </row>
    <row r="17" spans="1:20" x14ac:dyDescent="0.35">
      <c r="A17" s="16">
        <v>0.375</v>
      </c>
      <c r="B17" s="39">
        <f t="shared" si="0"/>
        <v>39</v>
      </c>
      <c r="C17" s="14">
        <v>31</v>
      </c>
      <c r="D17" s="14">
        <v>8</v>
      </c>
      <c r="E17" s="14">
        <v>0</v>
      </c>
      <c r="F17" s="39">
        <v>0</v>
      </c>
      <c r="H17" s="16">
        <v>0.375</v>
      </c>
      <c r="I17" s="39">
        <f t="shared" si="1"/>
        <v>22</v>
      </c>
      <c r="J17" s="14">
        <v>21</v>
      </c>
      <c r="K17" s="14">
        <v>1</v>
      </c>
      <c r="L17" s="14">
        <v>0</v>
      </c>
      <c r="M17" s="39">
        <v>0</v>
      </c>
      <c r="O17" s="16">
        <v>0.375</v>
      </c>
      <c r="P17" s="39">
        <f t="shared" si="2"/>
        <v>61</v>
      </c>
      <c r="Q17" s="14">
        <f t="shared" si="4"/>
        <v>52</v>
      </c>
      <c r="R17" s="14">
        <f t="shared" si="3"/>
        <v>9</v>
      </c>
      <c r="S17" s="14">
        <f t="shared" si="3"/>
        <v>0</v>
      </c>
      <c r="T17" s="39">
        <f t="shared" si="3"/>
        <v>0</v>
      </c>
    </row>
    <row r="18" spans="1:20" x14ac:dyDescent="0.35">
      <c r="A18" s="16">
        <v>0.41666666666666702</v>
      </c>
      <c r="B18" s="39">
        <f t="shared" si="0"/>
        <v>20</v>
      </c>
      <c r="C18" s="14">
        <v>15</v>
      </c>
      <c r="D18" s="14">
        <v>4</v>
      </c>
      <c r="E18" s="14">
        <v>0</v>
      </c>
      <c r="F18" s="39">
        <v>1</v>
      </c>
      <c r="H18" s="16">
        <v>0.41666666666666702</v>
      </c>
      <c r="I18" s="39">
        <f t="shared" si="1"/>
        <v>14</v>
      </c>
      <c r="J18" s="14">
        <v>13</v>
      </c>
      <c r="K18" s="14">
        <v>1</v>
      </c>
      <c r="L18" s="14">
        <v>0</v>
      </c>
      <c r="M18" s="39">
        <v>0</v>
      </c>
      <c r="O18" s="16">
        <v>0.41666666666666702</v>
      </c>
      <c r="P18" s="39">
        <f t="shared" si="2"/>
        <v>34</v>
      </c>
      <c r="Q18" s="14">
        <f t="shared" si="4"/>
        <v>28</v>
      </c>
      <c r="R18" s="14">
        <f t="shared" si="3"/>
        <v>5</v>
      </c>
      <c r="S18" s="14">
        <f t="shared" si="3"/>
        <v>0</v>
      </c>
      <c r="T18" s="39">
        <f t="shared" si="3"/>
        <v>1</v>
      </c>
    </row>
    <row r="19" spans="1:20" x14ac:dyDescent="0.35">
      <c r="A19" s="16">
        <v>0.45833333333333298</v>
      </c>
      <c r="B19" s="39">
        <f t="shared" si="0"/>
        <v>13</v>
      </c>
      <c r="C19" s="14">
        <v>10</v>
      </c>
      <c r="D19" s="14">
        <v>3</v>
      </c>
      <c r="E19" s="14">
        <v>0</v>
      </c>
      <c r="F19" s="39">
        <v>0</v>
      </c>
      <c r="H19" s="16">
        <v>0.45833333333333298</v>
      </c>
      <c r="I19" s="39">
        <f t="shared" si="1"/>
        <v>13</v>
      </c>
      <c r="J19" s="14">
        <v>11</v>
      </c>
      <c r="K19" s="14">
        <v>2</v>
      </c>
      <c r="L19" s="14">
        <v>0</v>
      </c>
      <c r="M19" s="39">
        <v>0</v>
      </c>
      <c r="O19" s="16">
        <v>0.45833333333333298</v>
      </c>
      <c r="P19" s="39">
        <f t="shared" si="2"/>
        <v>26</v>
      </c>
      <c r="Q19" s="14">
        <f t="shared" si="4"/>
        <v>21</v>
      </c>
      <c r="R19" s="14">
        <f t="shared" si="3"/>
        <v>5</v>
      </c>
      <c r="S19" s="14">
        <f t="shared" si="3"/>
        <v>0</v>
      </c>
      <c r="T19" s="39">
        <f t="shared" si="3"/>
        <v>0</v>
      </c>
    </row>
    <row r="20" spans="1:20" x14ac:dyDescent="0.35">
      <c r="A20" s="16">
        <v>0.5</v>
      </c>
      <c r="B20" s="39">
        <f t="shared" si="0"/>
        <v>14</v>
      </c>
      <c r="C20" s="14">
        <v>7</v>
      </c>
      <c r="D20" s="14">
        <v>7</v>
      </c>
      <c r="E20" s="14">
        <v>0</v>
      </c>
      <c r="F20" s="39">
        <v>0</v>
      </c>
      <c r="H20" s="16">
        <v>0.5</v>
      </c>
      <c r="I20" s="39">
        <f t="shared" si="1"/>
        <v>24</v>
      </c>
      <c r="J20" s="14">
        <v>20</v>
      </c>
      <c r="K20" s="14">
        <v>3</v>
      </c>
      <c r="L20" s="14">
        <v>1</v>
      </c>
      <c r="M20" s="39">
        <v>0</v>
      </c>
      <c r="O20" s="16">
        <v>0.5</v>
      </c>
      <c r="P20" s="39">
        <f t="shared" si="2"/>
        <v>38</v>
      </c>
      <c r="Q20" s="14">
        <f t="shared" si="4"/>
        <v>27</v>
      </c>
      <c r="R20" s="14">
        <f t="shared" si="3"/>
        <v>10</v>
      </c>
      <c r="S20" s="14">
        <f t="shared" si="3"/>
        <v>1</v>
      </c>
      <c r="T20" s="39">
        <f t="shared" si="3"/>
        <v>0</v>
      </c>
    </row>
    <row r="21" spans="1:20" x14ac:dyDescent="0.35">
      <c r="A21" s="16">
        <v>0.54166666666666696</v>
      </c>
      <c r="B21" s="39">
        <f t="shared" si="0"/>
        <v>21</v>
      </c>
      <c r="C21" s="14">
        <v>16</v>
      </c>
      <c r="D21" s="14">
        <v>5</v>
      </c>
      <c r="E21" s="14">
        <v>0</v>
      </c>
      <c r="F21" s="39">
        <v>0</v>
      </c>
      <c r="H21" s="16">
        <v>0.54166666666666696</v>
      </c>
      <c r="I21" s="39">
        <f t="shared" si="1"/>
        <v>15</v>
      </c>
      <c r="J21" s="14">
        <v>14</v>
      </c>
      <c r="K21" s="14">
        <v>1</v>
      </c>
      <c r="L21" s="14">
        <v>0</v>
      </c>
      <c r="M21" s="39">
        <v>0</v>
      </c>
      <c r="O21" s="16">
        <v>0.54166666666666696</v>
      </c>
      <c r="P21" s="39">
        <f t="shared" si="2"/>
        <v>36</v>
      </c>
      <c r="Q21" s="14">
        <f t="shared" si="4"/>
        <v>30</v>
      </c>
      <c r="R21" s="14">
        <f t="shared" si="3"/>
        <v>6</v>
      </c>
      <c r="S21" s="14">
        <f t="shared" si="3"/>
        <v>0</v>
      </c>
      <c r="T21" s="39">
        <f t="shared" si="3"/>
        <v>0</v>
      </c>
    </row>
    <row r="22" spans="1:20" x14ac:dyDescent="0.35">
      <c r="A22" s="16">
        <v>0.58333333333333304</v>
      </c>
      <c r="B22" s="39">
        <f t="shared" si="0"/>
        <v>11</v>
      </c>
      <c r="C22" s="14">
        <v>9</v>
      </c>
      <c r="D22" s="14">
        <v>2</v>
      </c>
      <c r="E22" s="14">
        <v>0</v>
      </c>
      <c r="F22" s="39">
        <v>0</v>
      </c>
      <c r="H22" s="16">
        <v>0.58333333333333304</v>
      </c>
      <c r="I22" s="39">
        <f t="shared" si="1"/>
        <v>16</v>
      </c>
      <c r="J22" s="14">
        <v>14</v>
      </c>
      <c r="K22" s="14">
        <v>2</v>
      </c>
      <c r="L22" s="14">
        <v>0</v>
      </c>
      <c r="M22" s="39">
        <v>0</v>
      </c>
      <c r="O22" s="16">
        <v>0.58333333333333304</v>
      </c>
      <c r="P22" s="39">
        <f t="shared" si="2"/>
        <v>27</v>
      </c>
      <c r="Q22" s="14">
        <f t="shared" si="4"/>
        <v>23</v>
      </c>
      <c r="R22" s="14">
        <f t="shared" si="3"/>
        <v>4</v>
      </c>
      <c r="S22" s="14">
        <f t="shared" si="3"/>
        <v>0</v>
      </c>
      <c r="T22" s="39">
        <f t="shared" si="3"/>
        <v>0</v>
      </c>
    </row>
    <row r="23" spans="1:20" x14ac:dyDescent="0.35">
      <c r="A23" s="16">
        <v>0.625</v>
      </c>
      <c r="B23" s="39">
        <f t="shared" si="0"/>
        <v>23</v>
      </c>
      <c r="C23" s="14">
        <v>19</v>
      </c>
      <c r="D23" s="14">
        <v>4</v>
      </c>
      <c r="E23" s="14">
        <v>0</v>
      </c>
      <c r="F23" s="39">
        <v>0</v>
      </c>
      <c r="H23" s="16">
        <v>0.625</v>
      </c>
      <c r="I23" s="39">
        <f t="shared" si="1"/>
        <v>22</v>
      </c>
      <c r="J23" s="14">
        <v>21</v>
      </c>
      <c r="K23" s="14">
        <v>1</v>
      </c>
      <c r="L23" s="14">
        <v>0</v>
      </c>
      <c r="M23" s="39">
        <v>0</v>
      </c>
      <c r="O23" s="16">
        <v>0.625</v>
      </c>
      <c r="P23" s="39">
        <f t="shared" si="2"/>
        <v>45</v>
      </c>
      <c r="Q23" s="14">
        <f t="shared" si="4"/>
        <v>40</v>
      </c>
      <c r="R23" s="14">
        <f t="shared" si="3"/>
        <v>5</v>
      </c>
      <c r="S23" s="14">
        <f t="shared" si="3"/>
        <v>0</v>
      </c>
      <c r="T23" s="39">
        <f t="shared" si="3"/>
        <v>0</v>
      </c>
    </row>
    <row r="24" spans="1:20" x14ac:dyDescent="0.35">
      <c r="A24" s="16">
        <v>0.66666666666666696</v>
      </c>
      <c r="B24" s="39">
        <f t="shared" si="0"/>
        <v>24</v>
      </c>
      <c r="C24" s="14">
        <v>17</v>
      </c>
      <c r="D24" s="14">
        <v>6</v>
      </c>
      <c r="E24" s="14">
        <v>0</v>
      </c>
      <c r="F24" s="39">
        <v>1</v>
      </c>
      <c r="H24" s="16">
        <v>0.66666666666666696</v>
      </c>
      <c r="I24" s="39">
        <f t="shared" si="1"/>
        <v>29</v>
      </c>
      <c r="J24" s="14">
        <v>29</v>
      </c>
      <c r="K24" s="14">
        <v>0</v>
      </c>
      <c r="L24" s="14">
        <v>0</v>
      </c>
      <c r="M24" s="39">
        <v>0</v>
      </c>
      <c r="O24" s="16">
        <v>0.66666666666666696</v>
      </c>
      <c r="P24" s="39">
        <f t="shared" si="2"/>
        <v>53</v>
      </c>
      <c r="Q24" s="14">
        <f t="shared" si="4"/>
        <v>46</v>
      </c>
      <c r="R24" s="14">
        <f t="shared" si="3"/>
        <v>6</v>
      </c>
      <c r="S24" s="14">
        <f t="shared" si="3"/>
        <v>0</v>
      </c>
      <c r="T24" s="39">
        <f t="shared" si="3"/>
        <v>1</v>
      </c>
    </row>
    <row r="25" spans="1:20" x14ac:dyDescent="0.35">
      <c r="A25" s="16">
        <v>0.70833333333333304</v>
      </c>
      <c r="B25" s="39">
        <f t="shared" si="0"/>
        <v>31</v>
      </c>
      <c r="C25" s="14">
        <v>22</v>
      </c>
      <c r="D25" s="14">
        <v>9</v>
      </c>
      <c r="E25" s="14">
        <v>0</v>
      </c>
      <c r="F25" s="39">
        <v>0</v>
      </c>
      <c r="H25" s="16">
        <v>0.70833333333333304</v>
      </c>
      <c r="I25" s="39">
        <f t="shared" si="1"/>
        <v>38</v>
      </c>
      <c r="J25" s="14">
        <v>37</v>
      </c>
      <c r="K25" s="14">
        <v>1</v>
      </c>
      <c r="L25" s="14">
        <v>0</v>
      </c>
      <c r="M25" s="39">
        <v>0</v>
      </c>
      <c r="O25" s="16">
        <v>0.70833333333333304</v>
      </c>
      <c r="P25" s="39">
        <f t="shared" si="2"/>
        <v>69</v>
      </c>
      <c r="Q25" s="14">
        <f t="shared" si="4"/>
        <v>59</v>
      </c>
      <c r="R25" s="14">
        <f t="shared" si="3"/>
        <v>10</v>
      </c>
      <c r="S25" s="14">
        <f t="shared" si="3"/>
        <v>0</v>
      </c>
      <c r="T25" s="39">
        <f t="shared" si="3"/>
        <v>0</v>
      </c>
    </row>
    <row r="26" spans="1:20" x14ac:dyDescent="0.35">
      <c r="A26" s="16">
        <v>0.75</v>
      </c>
      <c r="B26" s="39">
        <f t="shared" si="0"/>
        <v>27</v>
      </c>
      <c r="C26" s="14">
        <v>19</v>
      </c>
      <c r="D26" s="14">
        <v>8</v>
      </c>
      <c r="E26" s="14">
        <v>0</v>
      </c>
      <c r="F26" s="39">
        <v>0</v>
      </c>
      <c r="H26" s="16">
        <v>0.75</v>
      </c>
      <c r="I26" s="39">
        <f t="shared" si="1"/>
        <v>24</v>
      </c>
      <c r="J26" s="14">
        <v>24</v>
      </c>
      <c r="K26" s="14">
        <v>0</v>
      </c>
      <c r="L26" s="14">
        <v>0</v>
      </c>
      <c r="M26" s="39">
        <v>0</v>
      </c>
      <c r="O26" s="16">
        <v>0.75</v>
      </c>
      <c r="P26" s="39">
        <f t="shared" si="2"/>
        <v>51</v>
      </c>
      <c r="Q26" s="14">
        <f t="shared" si="4"/>
        <v>43</v>
      </c>
      <c r="R26" s="14">
        <f t="shared" si="3"/>
        <v>8</v>
      </c>
      <c r="S26" s="14">
        <f t="shared" si="3"/>
        <v>0</v>
      </c>
      <c r="T26" s="39">
        <f t="shared" si="3"/>
        <v>0</v>
      </c>
    </row>
    <row r="27" spans="1:20" x14ac:dyDescent="0.35">
      <c r="A27" s="16">
        <v>0.79166666666666696</v>
      </c>
      <c r="B27" s="39">
        <f t="shared" si="0"/>
        <v>13</v>
      </c>
      <c r="C27" s="14">
        <v>9</v>
      </c>
      <c r="D27" s="14">
        <v>4</v>
      </c>
      <c r="E27" s="14">
        <v>0</v>
      </c>
      <c r="F27" s="39">
        <v>0</v>
      </c>
      <c r="H27" s="16">
        <v>0.79166666666666696</v>
      </c>
      <c r="I27" s="39">
        <f t="shared" si="1"/>
        <v>23</v>
      </c>
      <c r="J27" s="14">
        <v>22</v>
      </c>
      <c r="K27" s="14">
        <v>1</v>
      </c>
      <c r="L27" s="14">
        <v>0</v>
      </c>
      <c r="M27" s="39">
        <v>0</v>
      </c>
      <c r="O27" s="16">
        <v>0.79166666666666696</v>
      </c>
      <c r="P27" s="39">
        <f t="shared" si="2"/>
        <v>36</v>
      </c>
      <c r="Q27" s="14">
        <f t="shared" si="4"/>
        <v>31</v>
      </c>
      <c r="R27" s="14">
        <f t="shared" si="3"/>
        <v>5</v>
      </c>
      <c r="S27" s="14">
        <f t="shared" si="3"/>
        <v>0</v>
      </c>
      <c r="T27" s="39">
        <f t="shared" si="3"/>
        <v>0</v>
      </c>
    </row>
    <row r="28" spans="1:20" x14ac:dyDescent="0.35">
      <c r="A28" s="16">
        <v>0.83333333333333304</v>
      </c>
      <c r="B28" s="39">
        <f t="shared" si="0"/>
        <v>14</v>
      </c>
      <c r="C28" s="14">
        <v>10</v>
      </c>
      <c r="D28" s="14">
        <v>4</v>
      </c>
      <c r="E28" s="14">
        <v>0</v>
      </c>
      <c r="F28" s="39">
        <v>0</v>
      </c>
      <c r="H28" s="16">
        <v>0.83333333333333304</v>
      </c>
      <c r="I28" s="39">
        <f t="shared" si="1"/>
        <v>16</v>
      </c>
      <c r="J28" s="14">
        <v>16</v>
      </c>
      <c r="K28" s="14">
        <v>0</v>
      </c>
      <c r="L28" s="14">
        <v>0</v>
      </c>
      <c r="M28" s="39">
        <v>0</v>
      </c>
      <c r="O28" s="16">
        <v>0.83333333333333304</v>
      </c>
      <c r="P28" s="39">
        <f t="shared" si="2"/>
        <v>30</v>
      </c>
      <c r="Q28" s="14">
        <f t="shared" si="4"/>
        <v>26</v>
      </c>
      <c r="R28" s="14">
        <f t="shared" si="3"/>
        <v>4</v>
      </c>
      <c r="S28" s="14">
        <f t="shared" si="3"/>
        <v>0</v>
      </c>
      <c r="T28" s="39">
        <f t="shared" si="3"/>
        <v>0</v>
      </c>
    </row>
    <row r="29" spans="1:20" x14ac:dyDescent="0.35">
      <c r="A29" s="16">
        <v>0.875</v>
      </c>
      <c r="B29" s="39">
        <f t="shared" si="0"/>
        <v>9</v>
      </c>
      <c r="C29" s="14">
        <v>6</v>
      </c>
      <c r="D29" s="14">
        <v>3</v>
      </c>
      <c r="E29" s="14">
        <v>0</v>
      </c>
      <c r="F29" s="39">
        <v>0</v>
      </c>
      <c r="H29" s="16">
        <v>0.875</v>
      </c>
      <c r="I29" s="39">
        <f t="shared" si="1"/>
        <v>7</v>
      </c>
      <c r="J29" s="14">
        <v>7</v>
      </c>
      <c r="K29" s="14">
        <v>0</v>
      </c>
      <c r="L29" s="14">
        <v>0</v>
      </c>
      <c r="M29" s="39">
        <v>0</v>
      </c>
      <c r="O29" s="16">
        <v>0.875</v>
      </c>
      <c r="P29" s="39">
        <f t="shared" si="2"/>
        <v>16</v>
      </c>
      <c r="Q29" s="14">
        <f t="shared" si="4"/>
        <v>13</v>
      </c>
      <c r="R29" s="14">
        <f t="shared" si="3"/>
        <v>3</v>
      </c>
      <c r="S29" s="14">
        <f t="shared" si="3"/>
        <v>0</v>
      </c>
      <c r="T29" s="39">
        <f t="shared" si="3"/>
        <v>0</v>
      </c>
    </row>
    <row r="30" spans="1:20" x14ac:dyDescent="0.35">
      <c r="A30" s="16">
        <v>0.91666666666666696</v>
      </c>
      <c r="B30" s="39">
        <f t="shared" si="0"/>
        <v>7</v>
      </c>
      <c r="C30" s="14">
        <v>5</v>
      </c>
      <c r="D30" s="14">
        <v>2</v>
      </c>
      <c r="E30" s="14">
        <v>0</v>
      </c>
      <c r="F30" s="39">
        <v>0</v>
      </c>
      <c r="H30" s="16">
        <v>0.91666666666666696</v>
      </c>
      <c r="I30" s="39">
        <f t="shared" si="1"/>
        <v>9</v>
      </c>
      <c r="J30" s="14">
        <v>9</v>
      </c>
      <c r="K30" s="14">
        <v>0</v>
      </c>
      <c r="L30" s="14">
        <v>0</v>
      </c>
      <c r="M30" s="39">
        <v>0</v>
      </c>
      <c r="O30" s="16">
        <v>0.91666666666666696</v>
      </c>
      <c r="P30" s="39">
        <f t="shared" si="2"/>
        <v>16</v>
      </c>
      <c r="Q30" s="14">
        <f t="shared" si="4"/>
        <v>14</v>
      </c>
      <c r="R30" s="14">
        <f t="shared" si="3"/>
        <v>2</v>
      </c>
      <c r="S30" s="14">
        <f t="shared" si="3"/>
        <v>0</v>
      </c>
      <c r="T30" s="39">
        <f t="shared" si="3"/>
        <v>0</v>
      </c>
    </row>
    <row r="31" spans="1:20" ht="15" thickBot="1" x14ac:dyDescent="0.4">
      <c r="A31" s="18">
        <v>0.95833333333333304</v>
      </c>
      <c r="B31" s="47">
        <f t="shared" si="0"/>
        <v>2</v>
      </c>
      <c r="C31" s="19">
        <v>0</v>
      </c>
      <c r="D31" s="19">
        <v>2</v>
      </c>
      <c r="E31" s="19">
        <v>0</v>
      </c>
      <c r="F31" s="47">
        <v>0</v>
      </c>
      <c r="H31" s="18">
        <v>0.95833333333333304</v>
      </c>
      <c r="I31" s="47">
        <f t="shared" si="1"/>
        <v>7</v>
      </c>
      <c r="J31" s="19">
        <v>7</v>
      </c>
      <c r="K31" s="19">
        <v>0</v>
      </c>
      <c r="L31" s="19">
        <v>0</v>
      </c>
      <c r="M31" s="47">
        <v>0</v>
      </c>
      <c r="O31" s="18">
        <v>0.95833333333333304</v>
      </c>
      <c r="P31" s="47">
        <f t="shared" si="2"/>
        <v>9</v>
      </c>
      <c r="Q31" s="19">
        <f t="shared" si="4"/>
        <v>7</v>
      </c>
      <c r="R31" s="19">
        <f t="shared" si="3"/>
        <v>2</v>
      </c>
      <c r="S31" s="19">
        <f t="shared" si="3"/>
        <v>0</v>
      </c>
      <c r="T31" s="47">
        <f t="shared" si="3"/>
        <v>0</v>
      </c>
    </row>
    <row r="32" spans="1:20" x14ac:dyDescent="0.35">
      <c r="A32" s="21"/>
      <c r="B32" s="39"/>
      <c r="C32" s="14"/>
      <c r="D32" s="14"/>
      <c r="E32" s="14"/>
      <c r="F32" s="39"/>
      <c r="H32" s="21"/>
      <c r="I32" s="39"/>
      <c r="J32" s="14"/>
      <c r="K32" s="14"/>
      <c r="L32" s="14"/>
      <c r="M32" s="39"/>
      <c r="O32" s="21"/>
      <c r="P32" s="39"/>
      <c r="Q32" s="14"/>
      <c r="R32" s="14"/>
      <c r="S32" s="14"/>
      <c r="T32" s="39"/>
    </row>
    <row r="33" spans="1:20" x14ac:dyDescent="0.35">
      <c r="A33" s="21" t="s">
        <v>15</v>
      </c>
      <c r="B33" s="39"/>
      <c r="C33" s="14"/>
      <c r="D33" s="14"/>
      <c r="E33" s="14"/>
      <c r="F33" s="39"/>
      <c r="H33" s="21" t="s">
        <v>15</v>
      </c>
      <c r="I33" s="39"/>
      <c r="J33" s="14"/>
      <c r="K33" s="14"/>
      <c r="L33" s="14"/>
      <c r="M33" s="39"/>
      <c r="O33" s="21" t="s">
        <v>15</v>
      </c>
      <c r="P33" s="39"/>
      <c r="Q33" s="14"/>
      <c r="R33" s="14"/>
      <c r="S33" s="14"/>
      <c r="T33" s="39"/>
    </row>
    <row r="34" spans="1:20" x14ac:dyDescent="0.35">
      <c r="A34" s="21" t="s">
        <v>16</v>
      </c>
      <c r="B34" s="39">
        <f t="shared" ref="B34:F34" si="5">SUM(B15:B26)</f>
        <v>244</v>
      </c>
      <c r="C34" s="14">
        <f t="shared" si="5"/>
        <v>181</v>
      </c>
      <c r="D34" s="14">
        <f t="shared" si="5"/>
        <v>61</v>
      </c>
      <c r="E34" s="14">
        <f t="shared" si="5"/>
        <v>0</v>
      </c>
      <c r="F34" s="39">
        <f t="shared" si="5"/>
        <v>2</v>
      </c>
      <c r="H34" s="21" t="s">
        <v>16</v>
      </c>
      <c r="I34" s="39">
        <f t="shared" ref="I34:M34" si="6">SUM(I15:I26)</f>
        <v>230</v>
      </c>
      <c r="J34" s="14">
        <f t="shared" si="6"/>
        <v>214</v>
      </c>
      <c r="K34" s="14">
        <f t="shared" si="6"/>
        <v>15</v>
      </c>
      <c r="L34" s="14">
        <f t="shared" si="6"/>
        <v>1</v>
      </c>
      <c r="M34" s="39">
        <f t="shared" si="6"/>
        <v>0</v>
      </c>
      <c r="O34" s="21" t="s">
        <v>16</v>
      </c>
      <c r="P34" s="39">
        <f t="shared" ref="P34:T34" si="7">SUM(P15:P26)</f>
        <v>474</v>
      </c>
      <c r="Q34" s="14">
        <f t="shared" si="7"/>
        <v>395</v>
      </c>
      <c r="R34" s="14">
        <f t="shared" si="7"/>
        <v>76</v>
      </c>
      <c r="S34" s="14">
        <f t="shared" si="7"/>
        <v>1</v>
      </c>
      <c r="T34" s="39">
        <f t="shared" si="7"/>
        <v>2</v>
      </c>
    </row>
    <row r="35" spans="1:20" x14ac:dyDescent="0.35">
      <c r="A35" s="21" t="s">
        <v>17</v>
      </c>
      <c r="B35" s="39">
        <f t="shared" ref="B35:F35" si="8">SUM(B14:B29)</f>
        <v>281</v>
      </c>
      <c r="C35" s="14">
        <f t="shared" si="8"/>
        <v>206</v>
      </c>
      <c r="D35" s="14">
        <f t="shared" si="8"/>
        <v>73</v>
      </c>
      <c r="E35" s="14">
        <f t="shared" si="8"/>
        <v>0</v>
      </c>
      <c r="F35" s="39">
        <f t="shared" si="8"/>
        <v>2</v>
      </c>
      <c r="H35" s="21" t="s">
        <v>17</v>
      </c>
      <c r="I35" s="39">
        <f t="shared" ref="I35:M35" si="9">SUM(I14:I29)</f>
        <v>277</v>
      </c>
      <c r="J35" s="14">
        <f t="shared" si="9"/>
        <v>260</v>
      </c>
      <c r="K35" s="14">
        <f t="shared" si="9"/>
        <v>16</v>
      </c>
      <c r="L35" s="14">
        <f t="shared" si="9"/>
        <v>1</v>
      </c>
      <c r="M35" s="39">
        <f t="shared" si="9"/>
        <v>0</v>
      </c>
      <c r="O35" s="21" t="s">
        <v>17</v>
      </c>
      <c r="P35" s="39">
        <f t="shared" ref="P35:T35" si="10">SUM(P14:P29)</f>
        <v>558</v>
      </c>
      <c r="Q35" s="14">
        <f t="shared" si="10"/>
        <v>466</v>
      </c>
      <c r="R35" s="14">
        <f t="shared" si="10"/>
        <v>89</v>
      </c>
      <c r="S35" s="14">
        <f t="shared" si="10"/>
        <v>1</v>
      </c>
      <c r="T35" s="39">
        <f t="shared" si="10"/>
        <v>2</v>
      </c>
    </row>
    <row r="36" spans="1:20" x14ac:dyDescent="0.35">
      <c r="A36" s="21" t="s">
        <v>18</v>
      </c>
      <c r="B36" s="39">
        <f t="shared" ref="B36:F36" si="11">SUM(B14:B31)</f>
        <v>290</v>
      </c>
      <c r="C36" s="14">
        <f t="shared" si="11"/>
        <v>211</v>
      </c>
      <c r="D36" s="14">
        <f t="shared" si="11"/>
        <v>77</v>
      </c>
      <c r="E36" s="14">
        <f t="shared" si="11"/>
        <v>0</v>
      </c>
      <c r="F36" s="39">
        <f t="shared" si="11"/>
        <v>2</v>
      </c>
      <c r="H36" s="21" t="s">
        <v>18</v>
      </c>
      <c r="I36" s="39">
        <f t="shared" ref="I36:M36" si="12">SUM(I14:I31)</f>
        <v>293</v>
      </c>
      <c r="J36" s="14">
        <f t="shared" si="12"/>
        <v>276</v>
      </c>
      <c r="K36" s="14">
        <f t="shared" si="12"/>
        <v>16</v>
      </c>
      <c r="L36" s="14">
        <f t="shared" si="12"/>
        <v>1</v>
      </c>
      <c r="M36" s="39">
        <f t="shared" si="12"/>
        <v>0</v>
      </c>
      <c r="O36" s="21" t="s">
        <v>18</v>
      </c>
      <c r="P36" s="39">
        <f t="shared" ref="P36:T36" si="13">SUM(P14:P31)</f>
        <v>583</v>
      </c>
      <c r="Q36" s="14">
        <f t="shared" si="13"/>
        <v>487</v>
      </c>
      <c r="R36" s="14">
        <f t="shared" si="13"/>
        <v>93</v>
      </c>
      <c r="S36" s="14">
        <f t="shared" si="13"/>
        <v>1</v>
      </c>
      <c r="T36" s="39">
        <f t="shared" si="13"/>
        <v>2</v>
      </c>
    </row>
    <row r="37" spans="1:20" x14ac:dyDescent="0.35">
      <c r="A37" s="21" t="s">
        <v>19</v>
      </c>
      <c r="B37" s="39">
        <f t="shared" ref="B37:F37" si="14">SUM(B8:B31)</f>
        <v>293</v>
      </c>
      <c r="C37" s="14">
        <f t="shared" si="14"/>
        <v>214</v>
      </c>
      <c r="D37" s="14">
        <f t="shared" si="14"/>
        <v>77</v>
      </c>
      <c r="E37" s="14">
        <f t="shared" si="14"/>
        <v>0</v>
      </c>
      <c r="F37" s="39">
        <f t="shared" si="14"/>
        <v>2</v>
      </c>
      <c r="H37" s="21" t="s">
        <v>19</v>
      </c>
      <c r="I37" s="39">
        <f t="shared" ref="I37:M37" si="15">SUM(I8:I31)</f>
        <v>295</v>
      </c>
      <c r="J37" s="14">
        <f t="shared" si="15"/>
        <v>278</v>
      </c>
      <c r="K37" s="14">
        <f t="shared" si="15"/>
        <v>16</v>
      </c>
      <c r="L37" s="14">
        <f t="shared" si="15"/>
        <v>1</v>
      </c>
      <c r="M37" s="39">
        <f t="shared" si="15"/>
        <v>0</v>
      </c>
      <c r="O37" s="21" t="s">
        <v>19</v>
      </c>
      <c r="P37" s="39">
        <f t="shared" ref="P37:T37" si="16">SUM(P8:P31)</f>
        <v>588</v>
      </c>
      <c r="Q37" s="14">
        <f t="shared" si="16"/>
        <v>492</v>
      </c>
      <c r="R37" s="14">
        <f t="shared" si="16"/>
        <v>93</v>
      </c>
      <c r="S37" s="14">
        <f t="shared" si="16"/>
        <v>1</v>
      </c>
      <c r="T37" s="39">
        <f t="shared" si="16"/>
        <v>2</v>
      </c>
    </row>
    <row r="38" spans="1:20" ht="15" thickBot="1" x14ac:dyDescent="0.4">
      <c r="A38" s="22"/>
      <c r="B38" s="47"/>
      <c r="C38" s="19"/>
      <c r="D38" s="19"/>
      <c r="E38" s="19"/>
      <c r="F38" s="47"/>
      <c r="H38" s="22"/>
      <c r="I38" s="47"/>
      <c r="J38" s="19"/>
      <c r="K38" s="19"/>
      <c r="L38" s="19"/>
      <c r="M38" s="47"/>
      <c r="O38" s="22"/>
      <c r="P38" s="47"/>
      <c r="Q38" s="19"/>
      <c r="R38" s="19"/>
      <c r="S38" s="19"/>
      <c r="T38" s="47"/>
    </row>
    <row r="39" spans="1:20" x14ac:dyDescent="0.35">
      <c r="A39" s="21" t="s">
        <v>20</v>
      </c>
      <c r="B39" s="77">
        <f>INDEX(($A8:$F19),MATCH(B40,B8:B19,0),1)</f>
        <v>0.375</v>
      </c>
      <c r="C39" s="23">
        <f t="shared" ref="C39:F39" si="17">INDEX(($A8:$F19),MATCH(C40,C8:C19,0),1)</f>
        <v>0.375</v>
      </c>
      <c r="D39" s="23">
        <f t="shared" si="17"/>
        <v>0.375</v>
      </c>
      <c r="E39" s="23">
        <f t="shared" si="17"/>
        <v>0</v>
      </c>
      <c r="F39" s="77">
        <f t="shared" si="17"/>
        <v>0.41666666666666702</v>
      </c>
      <c r="H39" s="21" t="s">
        <v>20</v>
      </c>
      <c r="I39" s="77">
        <f>INDEX(($H8:$M19),MATCH(I40,I8:I19,0),1)</f>
        <v>0.375</v>
      </c>
      <c r="J39" s="23">
        <f t="shared" ref="J39:M39" si="18">INDEX(($H8:$M19),MATCH(J40,J8:J19,0),1)</f>
        <v>0.375</v>
      </c>
      <c r="K39" s="23">
        <f t="shared" si="18"/>
        <v>0.33333333333333298</v>
      </c>
      <c r="L39" s="23">
        <f t="shared" si="18"/>
        <v>0</v>
      </c>
      <c r="M39" s="77">
        <f t="shared" si="18"/>
        <v>0</v>
      </c>
      <c r="O39" s="21" t="s">
        <v>20</v>
      </c>
      <c r="P39" s="77">
        <f>INDEX(($O8:$T19),MATCH(P40,P8:P19,0),1)</f>
        <v>0.375</v>
      </c>
      <c r="Q39" s="23">
        <f t="shared" ref="Q39:T39" si="19">INDEX(($O8:$T19),MATCH(Q40,Q8:Q19,0),1)</f>
        <v>0.375</v>
      </c>
      <c r="R39" s="23">
        <f t="shared" si="19"/>
        <v>0.375</v>
      </c>
      <c r="S39" s="23">
        <f t="shared" si="19"/>
        <v>0</v>
      </c>
      <c r="T39" s="77">
        <f t="shared" si="19"/>
        <v>0.41666666666666702</v>
      </c>
    </row>
    <row r="40" spans="1:20" s="28" customFormat="1" x14ac:dyDescent="0.35">
      <c r="A40" s="25"/>
      <c r="B40" s="78">
        <f t="shared" ref="B40:F40" si="20">MAX(B8:B19)</f>
        <v>39</v>
      </c>
      <c r="C40" s="26">
        <f t="shared" si="20"/>
        <v>31</v>
      </c>
      <c r="D40" s="26">
        <f t="shared" si="20"/>
        <v>8</v>
      </c>
      <c r="E40" s="26">
        <f t="shared" si="20"/>
        <v>0</v>
      </c>
      <c r="F40" s="78">
        <f t="shared" si="20"/>
        <v>1</v>
      </c>
      <c r="H40" s="25"/>
      <c r="I40" s="78">
        <f t="shared" ref="I40:M40" si="21">MAX(I8:I19)</f>
        <v>22</v>
      </c>
      <c r="J40" s="26">
        <f t="shared" si="21"/>
        <v>21</v>
      </c>
      <c r="K40" s="26">
        <f t="shared" si="21"/>
        <v>3</v>
      </c>
      <c r="L40" s="26">
        <f t="shared" si="21"/>
        <v>0</v>
      </c>
      <c r="M40" s="78">
        <f t="shared" si="21"/>
        <v>0</v>
      </c>
      <c r="O40" s="25"/>
      <c r="P40" s="78">
        <f t="shared" ref="P40:T40" si="22">MAX(P8:P19)</f>
        <v>61</v>
      </c>
      <c r="Q40" s="26">
        <f t="shared" si="22"/>
        <v>52</v>
      </c>
      <c r="R40" s="26">
        <f t="shared" si="22"/>
        <v>9</v>
      </c>
      <c r="S40" s="26">
        <f t="shared" si="22"/>
        <v>0</v>
      </c>
      <c r="T40" s="78">
        <f t="shared" si="22"/>
        <v>1</v>
      </c>
    </row>
    <row r="41" spans="1:20" x14ac:dyDescent="0.35">
      <c r="A41" s="21"/>
      <c r="B41" s="39"/>
      <c r="C41" s="14"/>
      <c r="D41" s="14"/>
      <c r="E41" s="14"/>
      <c r="F41" s="39"/>
      <c r="H41" s="21"/>
      <c r="I41" s="39"/>
      <c r="J41" s="14"/>
      <c r="K41" s="14"/>
      <c r="L41" s="14"/>
      <c r="M41" s="39"/>
      <c r="O41" s="21"/>
      <c r="P41" s="39"/>
      <c r="Q41" s="14"/>
      <c r="R41" s="14"/>
      <c r="S41" s="14"/>
      <c r="T41" s="39"/>
    </row>
    <row r="42" spans="1:20" x14ac:dyDescent="0.35">
      <c r="A42" s="21" t="s">
        <v>21</v>
      </c>
      <c r="B42" s="77">
        <f>INDEX(($A20:$F31),MATCH(B43,B20:B31,0),1)</f>
        <v>0.70833333333333304</v>
      </c>
      <c r="C42" s="23">
        <f t="shared" ref="C42:F42" si="23">INDEX(($A20:$F31),MATCH(C43,C20:C31,0),1)</f>
        <v>0.70833333333333304</v>
      </c>
      <c r="D42" s="23">
        <f t="shared" si="23"/>
        <v>0.70833333333333304</v>
      </c>
      <c r="E42" s="23">
        <f t="shared" si="23"/>
        <v>0.5</v>
      </c>
      <c r="F42" s="77">
        <f t="shared" si="23"/>
        <v>0.66666666666666696</v>
      </c>
      <c r="H42" s="21" t="s">
        <v>21</v>
      </c>
      <c r="I42" s="77">
        <f>INDEX(($H20:$M31),MATCH(I43,I20:I31,0),1)</f>
        <v>0.70833333333333304</v>
      </c>
      <c r="J42" s="23">
        <f t="shared" ref="J42:M42" si="24">INDEX(($H20:$M31),MATCH(J43,J20:J31,0),1)</f>
        <v>0.70833333333333304</v>
      </c>
      <c r="K42" s="23">
        <f t="shared" si="24"/>
        <v>0.5</v>
      </c>
      <c r="L42" s="23">
        <f t="shared" si="24"/>
        <v>0.5</v>
      </c>
      <c r="M42" s="77">
        <f t="shared" si="24"/>
        <v>0.5</v>
      </c>
      <c r="O42" s="21" t="s">
        <v>21</v>
      </c>
      <c r="P42" s="77">
        <f>INDEX(($O20:$T31),MATCH(P43,P20:P31,0),1)</f>
        <v>0.70833333333333304</v>
      </c>
      <c r="Q42" s="23">
        <f t="shared" ref="Q42:T42" si="25">INDEX(($O20:$T31),MATCH(Q43,Q20:Q31,0),1)</f>
        <v>0.70833333333333304</v>
      </c>
      <c r="R42" s="23">
        <f t="shared" si="25"/>
        <v>0.5</v>
      </c>
      <c r="S42" s="23">
        <f t="shared" si="25"/>
        <v>0.5</v>
      </c>
      <c r="T42" s="77">
        <f t="shared" si="25"/>
        <v>0.66666666666666696</v>
      </c>
    </row>
    <row r="43" spans="1:20" s="28" customFormat="1" ht="15" thickBot="1" x14ac:dyDescent="0.4">
      <c r="A43" s="30"/>
      <c r="B43" s="79">
        <f t="shared" ref="B43:F43" si="26">MAX(B20:B31)</f>
        <v>31</v>
      </c>
      <c r="C43" s="31">
        <f t="shared" si="26"/>
        <v>22</v>
      </c>
      <c r="D43" s="31">
        <f t="shared" si="26"/>
        <v>9</v>
      </c>
      <c r="E43" s="31">
        <f t="shared" si="26"/>
        <v>0</v>
      </c>
      <c r="F43" s="79">
        <f t="shared" si="26"/>
        <v>1</v>
      </c>
      <c r="H43" s="30"/>
      <c r="I43" s="79">
        <f t="shared" ref="I43:M43" si="27">MAX(I20:I31)</f>
        <v>38</v>
      </c>
      <c r="J43" s="31">
        <f t="shared" si="27"/>
        <v>37</v>
      </c>
      <c r="K43" s="31">
        <f t="shared" si="27"/>
        <v>3</v>
      </c>
      <c r="L43" s="31">
        <f t="shared" si="27"/>
        <v>1</v>
      </c>
      <c r="M43" s="79">
        <f t="shared" si="27"/>
        <v>0</v>
      </c>
      <c r="O43" s="30"/>
      <c r="P43" s="79">
        <f t="shared" ref="P43:T43" si="28">MAX(P20:P31)</f>
        <v>69</v>
      </c>
      <c r="Q43" s="31">
        <f t="shared" si="28"/>
        <v>59</v>
      </c>
      <c r="R43" s="31">
        <f t="shared" si="28"/>
        <v>10</v>
      </c>
      <c r="S43" s="31">
        <f t="shared" si="28"/>
        <v>1</v>
      </c>
      <c r="T43" s="79">
        <f t="shared" si="28"/>
        <v>1</v>
      </c>
    </row>
    <row r="44" spans="1:20" x14ac:dyDescent="0.35">
      <c r="A44" s="4" t="s">
        <v>22</v>
      </c>
      <c r="H44" s="4" t="s">
        <v>22</v>
      </c>
      <c r="O44" s="4" t="s">
        <v>22</v>
      </c>
    </row>
  </sheetData>
  <pageMargins left="0.7" right="0.7" top="0.75" bottom="0.75" header="0.3" footer="0.3"/>
  <pageSetup paperSize="9" scale="45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728FF-A416-45A7-B029-26866733C6F8}">
  <sheetPr codeName="Sheet12"/>
  <dimension ref="A1:R137"/>
  <sheetViews>
    <sheetView zoomScaleNormal="100" workbookViewId="0"/>
  </sheetViews>
  <sheetFormatPr defaultRowHeight="14.5" x14ac:dyDescent="0.35"/>
  <cols>
    <col min="1" max="1" width="11.7265625" customWidth="1"/>
    <col min="3" max="3" width="10.7265625" style="82" customWidth="1"/>
    <col min="4" max="5" width="10.7265625" style="84" customWidth="1"/>
    <col min="17" max="17" width="10.7265625" bestFit="1" customWidth="1"/>
  </cols>
  <sheetData>
    <row r="1" spans="1:18" s="2" customFormat="1" ht="30" customHeight="1" x14ac:dyDescent="0.35">
      <c r="A1" s="1" t="str">
        <f>'Flow Summary'!A1</f>
        <v>Wrexham ATC, Cristionydd Lane</v>
      </c>
      <c r="C1" s="80"/>
      <c r="D1" s="81"/>
      <c r="E1" s="8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4"/>
      <c r="B2" s="4"/>
      <c r="D2" s="83"/>
      <c r="E2" s="83"/>
      <c r="P2" s="4"/>
    </row>
    <row r="3" spans="1:18" x14ac:dyDescent="0.35">
      <c r="A3" s="5"/>
    </row>
    <row r="4" spans="1:18" x14ac:dyDescent="0.35">
      <c r="A4" s="6" t="s">
        <v>1</v>
      </c>
      <c r="B4" s="4" t="str">
        <f>'Flow Summary'!B4</f>
        <v>Southbound</v>
      </c>
      <c r="I4" s="7"/>
      <c r="P4" s="4"/>
    </row>
    <row r="5" spans="1:18" x14ac:dyDescent="0.35"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8" ht="15" thickBot="1" x14ac:dyDescent="0.4">
      <c r="Q6" s="85">
        <f>'(0-24) Speed Summary'!A8</f>
        <v>45602</v>
      </c>
    </row>
    <row r="7" spans="1:18" s="2" customFormat="1" ht="35.15" customHeight="1" thickBot="1" x14ac:dyDescent="0.4">
      <c r="A7" s="10" t="s">
        <v>5</v>
      </c>
      <c r="B7" s="74" t="s">
        <v>23</v>
      </c>
      <c r="C7" s="75" t="s">
        <v>30</v>
      </c>
      <c r="D7" s="75" t="s">
        <v>31</v>
      </c>
      <c r="E7" s="76" t="s">
        <v>32</v>
      </c>
      <c r="F7" s="86" t="s">
        <v>33</v>
      </c>
      <c r="G7" s="86" t="s">
        <v>34</v>
      </c>
      <c r="H7" s="86" t="s">
        <v>35</v>
      </c>
      <c r="I7" s="86" t="s">
        <v>36</v>
      </c>
      <c r="J7" s="86" t="s">
        <v>37</v>
      </c>
      <c r="K7" s="86" t="s">
        <v>38</v>
      </c>
      <c r="L7" s="86" t="s">
        <v>39</v>
      </c>
      <c r="M7" s="86" t="s">
        <v>40</v>
      </c>
      <c r="N7" s="86" t="s">
        <v>41</v>
      </c>
      <c r="O7" s="86" t="s">
        <v>42</v>
      </c>
      <c r="P7" s="86" t="s">
        <v>43</v>
      </c>
      <c r="Q7" s="87" t="s">
        <v>44</v>
      </c>
    </row>
    <row r="8" spans="1:18" x14ac:dyDescent="0.35">
      <c r="A8" s="13">
        <v>0</v>
      </c>
      <c r="B8" s="39">
        <f t="shared" ref="B8:B31" si="0">SUM(F8:Q8)</f>
        <v>1</v>
      </c>
      <c r="C8" s="67" t="str">
        <f>IF(E8&lt;&gt;"-",D8+(1.0364*E8),"-")</f>
        <v>-</v>
      </c>
      <c r="D8" s="67">
        <v>8</v>
      </c>
      <c r="E8" s="68" t="s">
        <v>45</v>
      </c>
      <c r="F8" s="14">
        <v>1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9">
        <v>0</v>
      </c>
    </row>
    <row r="9" spans="1:18" x14ac:dyDescent="0.35">
      <c r="A9" s="16">
        <v>4.1666666666666699E-2</v>
      </c>
      <c r="B9" s="39">
        <f t="shared" si="0"/>
        <v>0</v>
      </c>
      <c r="C9" s="67" t="str">
        <f t="shared" ref="C9:C31" si="1">IF(E9&lt;&gt;"-",D9+(1.0364*E9),"-")</f>
        <v>-</v>
      </c>
      <c r="D9" s="67" t="s">
        <v>45</v>
      </c>
      <c r="E9" s="68" t="s">
        <v>45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39">
        <v>0</v>
      </c>
    </row>
    <row r="10" spans="1:18" x14ac:dyDescent="0.35">
      <c r="A10" s="16">
        <v>8.3333333333333301E-2</v>
      </c>
      <c r="B10" s="39">
        <f t="shared" si="0"/>
        <v>0</v>
      </c>
      <c r="C10" s="67" t="str">
        <f t="shared" si="1"/>
        <v>-</v>
      </c>
      <c r="D10" s="67" t="s">
        <v>45</v>
      </c>
      <c r="E10" s="68" t="s">
        <v>45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39">
        <v>0</v>
      </c>
    </row>
    <row r="11" spans="1:18" x14ac:dyDescent="0.35">
      <c r="A11" s="16">
        <v>0.125</v>
      </c>
      <c r="B11" s="39">
        <f t="shared" si="0"/>
        <v>0</v>
      </c>
      <c r="C11" s="67" t="str">
        <f t="shared" si="1"/>
        <v>-</v>
      </c>
      <c r="D11" s="67" t="s">
        <v>45</v>
      </c>
      <c r="E11" s="68" t="s">
        <v>45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39">
        <v>0</v>
      </c>
    </row>
    <row r="12" spans="1:18" x14ac:dyDescent="0.35">
      <c r="A12" s="16">
        <v>0.16666666666666699</v>
      </c>
      <c r="B12" s="39">
        <f t="shared" si="0"/>
        <v>0</v>
      </c>
      <c r="C12" s="67" t="str">
        <f t="shared" si="1"/>
        <v>-</v>
      </c>
      <c r="D12" s="67" t="s">
        <v>45</v>
      </c>
      <c r="E12" s="68" t="s">
        <v>45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39">
        <v>0</v>
      </c>
    </row>
    <row r="13" spans="1:18" x14ac:dyDescent="0.35">
      <c r="A13" s="16">
        <v>0.20833333333333301</v>
      </c>
      <c r="B13" s="39">
        <f t="shared" si="0"/>
        <v>1</v>
      </c>
      <c r="C13" s="67" t="str">
        <f t="shared" si="1"/>
        <v>-</v>
      </c>
      <c r="D13" s="67">
        <v>32.5</v>
      </c>
      <c r="E13" s="68" t="s">
        <v>45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39">
        <v>0</v>
      </c>
    </row>
    <row r="14" spans="1:18" x14ac:dyDescent="0.35">
      <c r="A14" s="16">
        <v>0.25</v>
      </c>
      <c r="B14" s="39">
        <f t="shared" si="0"/>
        <v>3</v>
      </c>
      <c r="C14" s="67">
        <f t="shared" si="1"/>
        <v>38.825162428273963</v>
      </c>
      <c r="D14" s="67">
        <v>35.833333333333336</v>
      </c>
      <c r="E14" s="68">
        <v>2.8867513459481158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2</v>
      </c>
      <c r="M14" s="14">
        <v>0</v>
      </c>
      <c r="N14" s="14">
        <v>0</v>
      </c>
      <c r="O14" s="14">
        <v>0</v>
      </c>
      <c r="P14" s="14">
        <v>0</v>
      </c>
      <c r="Q14" s="39">
        <v>0</v>
      </c>
    </row>
    <row r="15" spans="1:18" x14ac:dyDescent="0.35">
      <c r="A15" s="16">
        <v>0.29166666666666702</v>
      </c>
      <c r="B15" s="39">
        <f t="shared" si="0"/>
        <v>7</v>
      </c>
      <c r="C15" s="67">
        <f t="shared" si="1"/>
        <v>36.448143184699795</v>
      </c>
      <c r="D15" s="67">
        <v>31.785714285714285</v>
      </c>
      <c r="E15" s="68">
        <v>4.4986770542121892</v>
      </c>
      <c r="F15" s="14">
        <v>0</v>
      </c>
      <c r="G15" s="14">
        <v>0</v>
      </c>
      <c r="H15" s="14">
        <v>0</v>
      </c>
      <c r="I15" s="14">
        <v>0</v>
      </c>
      <c r="J15" s="14">
        <v>3</v>
      </c>
      <c r="K15" s="14">
        <v>2</v>
      </c>
      <c r="L15" s="14">
        <v>2</v>
      </c>
      <c r="M15" s="14">
        <v>0</v>
      </c>
      <c r="N15" s="14">
        <v>0</v>
      </c>
      <c r="O15" s="14">
        <v>0</v>
      </c>
      <c r="P15" s="14">
        <v>0</v>
      </c>
      <c r="Q15" s="39">
        <v>0</v>
      </c>
    </row>
    <row r="16" spans="1:18" x14ac:dyDescent="0.35">
      <c r="A16" s="16">
        <v>0.33333333333333298</v>
      </c>
      <c r="B16" s="39">
        <f t="shared" si="0"/>
        <v>11</v>
      </c>
      <c r="C16" s="67">
        <f t="shared" si="1"/>
        <v>33.556872553550633</v>
      </c>
      <c r="D16" s="67">
        <v>31.136363636363637</v>
      </c>
      <c r="E16" s="68">
        <v>2.3354968324845582</v>
      </c>
      <c r="F16" s="14">
        <v>0</v>
      </c>
      <c r="G16" s="14">
        <v>0</v>
      </c>
      <c r="H16" s="14">
        <v>0</v>
      </c>
      <c r="I16" s="14">
        <v>0</v>
      </c>
      <c r="J16" s="14">
        <v>3</v>
      </c>
      <c r="K16" s="14">
        <v>8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39">
        <v>0</v>
      </c>
    </row>
    <row r="17" spans="1:17" x14ac:dyDescent="0.35">
      <c r="A17" s="16">
        <v>0.375</v>
      </c>
      <c r="B17" s="39">
        <f t="shared" si="0"/>
        <v>43</v>
      </c>
      <c r="C17" s="67">
        <f t="shared" si="1"/>
        <v>34.25695940440341</v>
      </c>
      <c r="D17" s="67">
        <v>30.290697674418606</v>
      </c>
      <c r="E17" s="68">
        <v>3.8269603724284109</v>
      </c>
      <c r="F17" s="14">
        <v>0</v>
      </c>
      <c r="G17" s="14">
        <v>0</v>
      </c>
      <c r="H17" s="14">
        <v>1</v>
      </c>
      <c r="I17" s="14">
        <v>2</v>
      </c>
      <c r="J17" s="14">
        <v>14</v>
      </c>
      <c r="K17" s="14">
        <v>24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39">
        <v>0</v>
      </c>
    </row>
    <row r="18" spans="1:17" x14ac:dyDescent="0.35">
      <c r="A18" s="16">
        <v>0.41666666666666702</v>
      </c>
      <c r="B18" s="39">
        <f t="shared" si="0"/>
        <v>16</v>
      </c>
      <c r="C18" s="67">
        <f t="shared" si="1"/>
        <v>34.866366113127206</v>
      </c>
      <c r="D18" s="67">
        <v>27.1875</v>
      </c>
      <c r="E18" s="68">
        <v>7.4091722434650782</v>
      </c>
      <c r="F18" s="14">
        <v>0</v>
      </c>
      <c r="G18" s="14">
        <v>1</v>
      </c>
      <c r="H18" s="14">
        <v>1</v>
      </c>
      <c r="I18" s="14">
        <v>5</v>
      </c>
      <c r="J18" s="14">
        <v>3</v>
      </c>
      <c r="K18" s="14">
        <v>3</v>
      </c>
      <c r="L18" s="14">
        <v>3</v>
      </c>
      <c r="M18" s="14">
        <v>0</v>
      </c>
      <c r="N18" s="14">
        <v>0</v>
      </c>
      <c r="O18" s="14">
        <v>0</v>
      </c>
      <c r="P18" s="14">
        <v>0</v>
      </c>
      <c r="Q18" s="39">
        <v>0</v>
      </c>
    </row>
    <row r="19" spans="1:17" x14ac:dyDescent="0.35">
      <c r="A19" s="16">
        <v>0.45833333333333298</v>
      </c>
      <c r="B19" s="39">
        <f t="shared" si="0"/>
        <v>16</v>
      </c>
      <c r="C19" s="67">
        <f t="shared" si="1"/>
        <v>33.442080732137676</v>
      </c>
      <c r="D19" s="67">
        <v>26.5625</v>
      </c>
      <c r="E19" s="68">
        <v>6.6379590236758768</v>
      </c>
      <c r="F19" s="14">
        <v>0</v>
      </c>
      <c r="G19" s="14">
        <v>1</v>
      </c>
      <c r="H19" s="14">
        <v>2</v>
      </c>
      <c r="I19" s="14">
        <v>2</v>
      </c>
      <c r="J19" s="14">
        <v>6</v>
      </c>
      <c r="K19" s="14">
        <v>4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39">
        <v>0</v>
      </c>
    </row>
    <row r="20" spans="1:17" x14ac:dyDescent="0.35">
      <c r="A20" s="16">
        <v>0.5</v>
      </c>
      <c r="B20" s="39">
        <f t="shared" si="0"/>
        <v>17</v>
      </c>
      <c r="C20" s="67">
        <f t="shared" si="1"/>
        <v>33.703749023988401</v>
      </c>
      <c r="D20" s="67">
        <v>28.676470588235293</v>
      </c>
      <c r="E20" s="68">
        <v>4.8507125007266563</v>
      </c>
      <c r="F20" s="14">
        <v>0</v>
      </c>
      <c r="G20" s="14">
        <v>0</v>
      </c>
      <c r="H20" s="14">
        <v>0</v>
      </c>
      <c r="I20" s="14">
        <v>4</v>
      </c>
      <c r="J20" s="14">
        <v>7</v>
      </c>
      <c r="K20" s="14">
        <v>4</v>
      </c>
      <c r="L20" s="14">
        <v>2</v>
      </c>
      <c r="M20" s="14">
        <v>0</v>
      </c>
      <c r="N20" s="14">
        <v>0</v>
      </c>
      <c r="O20" s="14">
        <v>0</v>
      </c>
      <c r="P20" s="14">
        <v>0</v>
      </c>
      <c r="Q20" s="39">
        <v>0</v>
      </c>
    </row>
    <row r="21" spans="1:17" x14ac:dyDescent="0.35">
      <c r="A21" s="16">
        <v>0.54166666666666696</v>
      </c>
      <c r="B21" s="39">
        <f t="shared" si="0"/>
        <v>17</v>
      </c>
      <c r="C21" s="67">
        <f t="shared" si="1"/>
        <v>33.227205079890091</v>
      </c>
      <c r="D21" s="67">
        <v>26.911764705882351</v>
      </c>
      <c r="E21" s="68">
        <v>6.0936321632648998</v>
      </c>
      <c r="F21" s="14">
        <v>0</v>
      </c>
      <c r="G21" s="14">
        <v>0</v>
      </c>
      <c r="H21" s="14">
        <v>3</v>
      </c>
      <c r="I21" s="14">
        <v>2</v>
      </c>
      <c r="J21" s="14">
        <v>8</v>
      </c>
      <c r="K21" s="14">
        <v>2</v>
      </c>
      <c r="L21" s="14">
        <v>2</v>
      </c>
      <c r="M21" s="14">
        <v>0</v>
      </c>
      <c r="N21" s="14">
        <v>0</v>
      </c>
      <c r="O21" s="14">
        <v>0</v>
      </c>
      <c r="P21" s="14">
        <v>0</v>
      </c>
      <c r="Q21" s="39">
        <v>0</v>
      </c>
    </row>
    <row r="22" spans="1:17" x14ac:dyDescent="0.35">
      <c r="A22" s="16">
        <v>0.58333333333333304</v>
      </c>
      <c r="B22" s="39">
        <f t="shared" si="0"/>
        <v>23</v>
      </c>
      <c r="C22" s="67">
        <f t="shared" si="1"/>
        <v>42.812893325226597</v>
      </c>
      <c r="D22" s="67">
        <v>30</v>
      </c>
      <c r="E22" s="68">
        <v>12.362884335417407</v>
      </c>
      <c r="F22" s="14">
        <v>0</v>
      </c>
      <c r="G22" s="14">
        <v>1</v>
      </c>
      <c r="H22" s="14">
        <v>2</v>
      </c>
      <c r="I22" s="14">
        <v>6</v>
      </c>
      <c r="J22" s="14">
        <v>5</v>
      </c>
      <c r="K22" s="14">
        <v>5</v>
      </c>
      <c r="L22" s="14">
        <v>1</v>
      </c>
      <c r="M22" s="14">
        <v>0</v>
      </c>
      <c r="N22" s="14">
        <v>1</v>
      </c>
      <c r="O22" s="14">
        <v>0</v>
      </c>
      <c r="P22" s="14">
        <v>1</v>
      </c>
      <c r="Q22" s="39">
        <v>1</v>
      </c>
    </row>
    <row r="23" spans="1:17" x14ac:dyDescent="0.35">
      <c r="A23" s="16">
        <v>0.625</v>
      </c>
      <c r="B23" s="39">
        <f t="shared" si="0"/>
        <v>13</v>
      </c>
      <c r="C23" s="67">
        <f t="shared" si="1"/>
        <v>35.046762566600009</v>
      </c>
      <c r="D23" s="67">
        <v>27.884615384615383</v>
      </c>
      <c r="E23" s="68">
        <v>6.9106012948520128</v>
      </c>
      <c r="F23" s="14">
        <v>0</v>
      </c>
      <c r="G23" s="14">
        <v>1</v>
      </c>
      <c r="H23" s="14">
        <v>1</v>
      </c>
      <c r="I23" s="14">
        <v>1</v>
      </c>
      <c r="J23" s="14">
        <v>4</v>
      </c>
      <c r="K23" s="14">
        <v>5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39">
        <v>0</v>
      </c>
    </row>
    <row r="24" spans="1:17" x14ac:dyDescent="0.35">
      <c r="A24" s="16">
        <v>0.66666666666666696</v>
      </c>
      <c r="B24" s="39">
        <f t="shared" si="0"/>
        <v>25</v>
      </c>
      <c r="C24" s="67">
        <f t="shared" si="1"/>
        <v>33.144128022341945</v>
      </c>
      <c r="D24" s="67">
        <v>25.12</v>
      </c>
      <c r="E24" s="68">
        <v>7.7423080107506257</v>
      </c>
      <c r="F24" s="14">
        <v>1</v>
      </c>
      <c r="G24" s="14">
        <v>2</v>
      </c>
      <c r="H24" s="14">
        <v>2</v>
      </c>
      <c r="I24" s="14">
        <v>7</v>
      </c>
      <c r="J24" s="14">
        <v>7</v>
      </c>
      <c r="K24" s="14">
        <v>3</v>
      </c>
      <c r="L24" s="14">
        <v>3</v>
      </c>
      <c r="M24" s="14">
        <v>0</v>
      </c>
      <c r="N24" s="14">
        <v>0</v>
      </c>
      <c r="O24" s="14">
        <v>0</v>
      </c>
      <c r="P24" s="14">
        <v>0</v>
      </c>
      <c r="Q24" s="39">
        <v>0</v>
      </c>
    </row>
    <row r="25" spans="1:17" x14ac:dyDescent="0.35">
      <c r="A25" s="16">
        <v>0.70833333333333304</v>
      </c>
      <c r="B25" s="39">
        <f t="shared" si="0"/>
        <v>17</v>
      </c>
      <c r="C25" s="67">
        <f t="shared" si="1"/>
        <v>31.533835573244186</v>
      </c>
      <c r="D25" s="67">
        <v>25.441176470588236</v>
      </c>
      <c r="E25" s="68">
        <v>5.8786753209725502</v>
      </c>
      <c r="F25" s="14">
        <v>0</v>
      </c>
      <c r="G25" s="14">
        <v>1</v>
      </c>
      <c r="H25" s="14">
        <v>0</v>
      </c>
      <c r="I25" s="14">
        <v>8</v>
      </c>
      <c r="J25" s="14">
        <v>6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39">
        <v>0</v>
      </c>
    </row>
    <row r="26" spans="1:17" x14ac:dyDescent="0.35">
      <c r="A26" s="16">
        <v>0.75</v>
      </c>
      <c r="B26" s="39">
        <f t="shared" si="0"/>
        <v>27</v>
      </c>
      <c r="C26" s="67">
        <f t="shared" si="1"/>
        <v>34.569236502915501</v>
      </c>
      <c r="D26" s="67">
        <v>29.537037037037038</v>
      </c>
      <c r="E26" s="68">
        <v>4.855460696524954</v>
      </c>
      <c r="F26" s="14">
        <v>0</v>
      </c>
      <c r="G26" s="14">
        <v>0</v>
      </c>
      <c r="H26" s="14">
        <v>1</v>
      </c>
      <c r="I26" s="14">
        <v>2</v>
      </c>
      <c r="J26" s="14">
        <v>12</v>
      </c>
      <c r="K26" s="14">
        <v>10</v>
      </c>
      <c r="L26" s="14">
        <v>1</v>
      </c>
      <c r="M26" s="14">
        <v>1</v>
      </c>
      <c r="N26" s="14">
        <v>0</v>
      </c>
      <c r="O26" s="14">
        <v>0</v>
      </c>
      <c r="P26" s="14">
        <v>0</v>
      </c>
      <c r="Q26" s="39">
        <v>0</v>
      </c>
    </row>
    <row r="27" spans="1:17" x14ac:dyDescent="0.35">
      <c r="A27" s="16">
        <v>0.79166666666666696</v>
      </c>
      <c r="B27" s="39">
        <f t="shared" si="0"/>
        <v>13</v>
      </c>
      <c r="C27" s="67">
        <f t="shared" si="1"/>
        <v>36.030356273021049</v>
      </c>
      <c r="D27" s="67">
        <v>30.192307692307693</v>
      </c>
      <c r="E27" s="68">
        <v>5.6330071214910786</v>
      </c>
      <c r="F27" s="14">
        <v>0</v>
      </c>
      <c r="G27" s="14">
        <v>0</v>
      </c>
      <c r="H27" s="14">
        <v>0</v>
      </c>
      <c r="I27" s="14">
        <v>3</v>
      </c>
      <c r="J27" s="14">
        <v>2</v>
      </c>
      <c r="K27" s="14">
        <v>7</v>
      </c>
      <c r="L27" s="14">
        <v>0</v>
      </c>
      <c r="M27" s="14">
        <v>1</v>
      </c>
      <c r="N27" s="14">
        <v>0</v>
      </c>
      <c r="O27" s="14">
        <v>0</v>
      </c>
      <c r="P27" s="14">
        <v>0</v>
      </c>
      <c r="Q27" s="39">
        <v>0</v>
      </c>
    </row>
    <row r="28" spans="1:17" x14ac:dyDescent="0.35">
      <c r="A28" s="16">
        <v>0.83333333333333304</v>
      </c>
      <c r="B28" s="39">
        <f t="shared" si="0"/>
        <v>20</v>
      </c>
      <c r="C28" s="67">
        <f t="shared" si="1"/>
        <v>34.226174790059744</v>
      </c>
      <c r="D28" s="67">
        <v>28.5</v>
      </c>
      <c r="E28" s="68">
        <v>5.5250625145308252</v>
      </c>
      <c r="F28" s="14">
        <v>0</v>
      </c>
      <c r="G28" s="14">
        <v>0</v>
      </c>
      <c r="H28" s="14">
        <v>1</v>
      </c>
      <c r="I28" s="14">
        <v>5</v>
      </c>
      <c r="J28" s="14">
        <v>5</v>
      </c>
      <c r="K28" s="14">
        <v>7</v>
      </c>
      <c r="L28" s="14">
        <v>2</v>
      </c>
      <c r="M28" s="14">
        <v>0</v>
      </c>
      <c r="N28" s="14">
        <v>0</v>
      </c>
      <c r="O28" s="14">
        <v>0</v>
      </c>
      <c r="P28" s="14">
        <v>0</v>
      </c>
      <c r="Q28" s="39">
        <v>0</v>
      </c>
    </row>
    <row r="29" spans="1:17" x14ac:dyDescent="0.35">
      <c r="A29" s="16">
        <v>0.875</v>
      </c>
      <c r="B29" s="39">
        <f t="shared" si="0"/>
        <v>16</v>
      </c>
      <c r="C29" s="67">
        <f t="shared" si="1"/>
        <v>38.442080732137676</v>
      </c>
      <c r="D29" s="67">
        <v>31.5625</v>
      </c>
      <c r="E29" s="68">
        <v>6.6379590236758768</v>
      </c>
      <c r="F29" s="14">
        <v>0</v>
      </c>
      <c r="G29" s="14">
        <v>0</v>
      </c>
      <c r="H29" s="14">
        <v>0</v>
      </c>
      <c r="I29" s="14">
        <v>0</v>
      </c>
      <c r="J29" s="14">
        <v>9</v>
      </c>
      <c r="K29" s="14">
        <v>5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39">
        <v>0</v>
      </c>
    </row>
    <row r="30" spans="1:17" x14ac:dyDescent="0.35">
      <c r="A30" s="16">
        <v>0.91666666666666696</v>
      </c>
      <c r="B30" s="39">
        <f t="shared" si="0"/>
        <v>3</v>
      </c>
      <c r="C30" s="67">
        <f t="shared" si="1"/>
        <v>41.816991523214611</v>
      </c>
      <c r="D30" s="67">
        <v>35.833333333333336</v>
      </c>
      <c r="E30" s="68">
        <v>5.7735026918962511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2</v>
      </c>
      <c r="L30" s="14">
        <v>0</v>
      </c>
      <c r="M30" s="14">
        <v>1</v>
      </c>
      <c r="N30" s="14">
        <v>0</v>
      </c>
      <c r="O30" s="14">
        <v>0</v>
      </c>
      <c r="P30" s="14">
        <v>0</v>
      </c>
      <c r="Q30" s="39">
        <v>0</v>
      </c>
    </row>
    <row r="31" spans="1:17" ht="15" thickBot="1" x14ac:dyDescent="0.4">
      <c r="A31" s="18">
        <v>0.95833333333333304</v>
      </c>
      <c r="B31" s="47">
        <f t="shared" si="0"/>
        <v>1</v>
      </c>
      <c r="C31" s="69" t="str">
        <f t="shared" si="1"/>
        <v>-</v>
      </c>
      <c r="D31" s="69">
        <v>32.5</v>
      </c>
      <c r="E31" s="70" t="s">
        <v>45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47">
        <v>0</v>
      </c>
    </row>
    <row r="32" spans="1:17" x14ac:dyDescent="0.35">
      <c r="A32" s="21"/>
      <c r="B32" s="39"/>
      <c r="C32" s="67"/>
      <c r="D32" s="67"/>
      <c r="E32" s="6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39"/>
    </row>
    <row r="33" spans="1:17" x14ac:dyDescent="0.35">
      <c r="A33" s="21" t="s">
        <v>15</v>
      </c>
      <c r="B33" s="39"/>
      <c r="C33" s="67"/>
      <c r="D33" s="67"/>
      <c r="E33" s="6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9"/>
    </row>
    <row r="34" spans="1:17" x14ac:dyDescent="0.35">
      <c r="A34" s="21" t="s">
        <v>46</v>
      </c>
      <c r="B34" s="39">
        <f>SUM(B18:B19)</f>
        <v>32</v>
      </c>
      <c r="C34" s="67">
        <f t="shared" ref="C34:C37" si="2">IF(E34&lt;&gt;"-",D34+(1.0364*E34),"-")</f>
        <v>34.0541833437983</v>
      </c>
      <c r="D34" s="67">
        <v>26.875</v>
      </c>
      <c r="E34" s="68">
        <v>6.9270391198362624</v>
      </c>
      <c r="F34" s="14">
        <f>SUM(F18:F19)</f>
        <v>0</v>
      </c>
      <c r="G34" s="14">
        <f t="shared" ref="G34:Q34" si="3">SUM(G18:G19)</f>
        <v>2</v>
      </c>
      <c r="H34" s="14">
        <f t="shared" si="3"/>
        <v>3</v>
      </c>
      <c r="I34" s="14">
        <f t="shared" si="3"/>
        <v>7</v>
      </c>
      <c r="J34" s="14">
        <f t="shared" si="3"/>
        <v>9</v>
      </c>
      <c r="K34" s="14">
        <f t="shared" si="3"/>
        <v>7</v>
      </c>
      <c r="L34" s="14">
        <f t="shared" si="3"/>
        <v>4</v>
      </c>
      <c r="M34" s="14">
        <f t="shared" si="3"/>
        <v>0</v>
      </c>
      <c r="N34" s="14">
        <f t="shared" si="3"/>
        <v>0</v>
      </c>
      <c r="O34" s="14">
        <f t="shared" si="3"/>
        <v>0</v>
      </c>
      <c r="P34" s="14">
        <f t="shared" si="3"/>
        <v>0</v>
      </c>
      <c r="Q34" s="39">
        <f t="shared" si="3"/>
        <v>0</v>
      </c>
    </row>
    <row r="35" spans="1:17" x14ac:dyDescent="0.35">
      <c r="A35" s="21" t="s">
        <v>47</v>
      </c>
      <c r="B35" s="39">
        <f>SUM(B22:B23)</f>
        <v>36</v>
      </c>
      <c r="C35" s="67">
        <f t="shared" si="2"/>
        <v>40.27787918334986</v>
      </c>
      <c r="D35" s="67">
        <v>29.236111111111111</v>
      </c>
      <c r="E35" s="68">
        <v>10.653963790272821</v>
      </c>
      <c r="F35" s="14">
        <f>SUM(F22:F23)</f>
        <v>0</v>
      </c>
      <c r="G35" s="14">
        <f t="shared" ref="G35:Q35" si="4">SUM(G22:G23)</f>
        <v>2</v>
      </c>
      <c r="H35" s="14">
        <f t="shared" si="4"/>
        <v>3</v>
      </c>
      <c r="I35" s="14">
        <f t="shared" si="4"/>
        <v>7</v>
      </c>
      <c r="J35" s="14">
        <f t="shared" si="4"/>
        <v>9</v>
      </c>
      <c r="K35" s="14">
        <f t="shared" si="4"/>
        <v>10</v>
      </c>
      <c r="L35" s="14">
        <f t="shared" si="4"/>
        <v>2</v>
      </c>
      <c r="M35" s="14">
        <f t="shared" si="4"/>
        <v>0</v>
      </c>
      <c r="N35" s="14">
        <f t="shared" si="4"/>
        <v>1</v>
      </c>
      <c r="O35" s="14">
        <f t="shared" si="4"/>
        <v>0</v>
      </c>
      <c r="P35" s="14">
        <f t="shared" si="4"/>
        <v>1</v>
      </c>
      <c r="Q35" s="39">
        <f t="shared" si="4"/>
        <v>1</v>
      </c>
    </row>
    <row r="36" spans="1:17" x14ac:dyDescent="0.35">
      <c r="A36" s="21" t="s">
        <v>16</v>
      </c>
      <c r="B36" s="39">
        <f>SUM(B15:B26)</f>
        <v>232</v>
      </c>
      <c r="C36" s="67">
        <f t="shared" si="2"/>
        <v>35.439796898463307</v>
      </c>
      <c r="D36" s="67">
        <v>28.375</v>
      </c>
      <c r="E36" s="68">
        <v>6.8166701065836639</v>
      </c>
      <c r="F36" s="14">
        <f>SUM(F15:F26)</f>
        <v>1</v>
      </c>
      <c r="G36" s="14">
        <f t="shared" ref="G36:Q36" si="5">SUM(G15:G26)</f>
        <v>7</v>
      </c>
      <c r="H36" s="14">
        <f t="shared" si="5"/>
        <v>13</v>
      </c>
      <c r="I36" s="14">
        <f t="shared" si="5"/>
        <v>39</v>
      </c>
      <c r="J36" s="14">
        <f t="shared" si="5"/>
        <v>78</v>
      </c>
      <c r="K36" s="14">
        <f t="shared" si="5"/>
        <v>70</v>
      </c>
      <c r="L36" s="14">
        <f t="shared" si="5"/>
        <v>20</v>
      </c>
      <c r="M36" s="14">
        <f t="shared" si="5"/>
        <v>1</v>
      </c>
      <c r="N36" s="14">
        <f t="shared" si="5"/>
        <v>1</v>
      </c>
      <c r="O36" s="14">
        <f t="shared" si="5"/>
        <v>0</v>
      </c>
      <c r="P36" s="14">
        <f t="shared" si="5"/>
        <v>1</v>
      </c>
      <c r="Q36" s="39">
        <f t="shared" si="5"/>
        <v>1</v>
      </c>
    </row>
    <row r="37" spans="1:17" x14ac:dyDescent="0.35">
      <c r="A37" s="21" t="s">
        <v>19</v>
      </c>
      <c r="B37" s="39">
        <f>SUM(B8:B31)</f>
        <v>290</v>
      </c>
      <c r="C37" s="67">
        <f t="shared" si="2"/>
        <v>35.806967674301063</v>
      </c>
      <c r="D37" s="67">
        <v>28.75344827586207</v>
      </c>
      <c r="E37" s="68">
        <v>6.8057886901186722</v>
      </c>
      <c r="F37" s="14">
        <f t="shared" ref="F37:Q37" si="6">SUM(F8:F31)</f>
        <v>2</v>
      </c>
      <c r="G37" s="14">
        <f t="shared" si="6"/>
        <v>7</v>
      </c>
      <c r="H37" s="14">
        <f t="shared" si="6"/>
        <v>14</v>
      </c>
      <c r="I37" s="14">
        <f t="shared" si="6"/>
        <v>47</v>
      </c>
      <c r="J37" s="14">
        <f t="shared" si="6"/>
        <v>94</v>
      </c>
      <c r="K37" s="14">
        <f t="shared" ref="K37" si="7">SUM(K8:K31)</f>
        <v>94</v>
      </c>
      <c r="L37" s="14">
        <f t="shared" si="6"/>
        <v>24</v>
      </c>
      <c r="M37" s="14">
        <f t="shared" si="6"/>
        <v>3</v>
      </c>
      <c r="N37" s="14">
        <f t="shared" si="6"/>
        <v>3</v>
      </c>
      <c r="O37" s="14">
        <f t="shared" si="6"/>
        <v>0</v>
      </c>
      <c r="P37" s="14">
        <f t="shared" si="6"/>
        <v>1</v>
      </c>
      <c r="Q37" s="39">
        <f t="shared" si="6"/>
        <v>1</v>
      </c>
    </row>
    <row r="38" spans="1:17" ht="15" thickBot="1" x14ac:dyDescent="0.4">
      <c r="A38" s="22"/>
      <c r="B38" s="47"/>
      <c r="C38" s="69"/>
      <c r="D38" s="55"/>
      <c r="E38" s="5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47"/>
    </row>
    <row r="39" spans="1:17" x14ac:dyDescent="0.35">
      <c r="A39" s="21" t="s">
        <v>20</v>
      </c>
      <c r="B39" s="77">
        <f t="shared" ref="B39:Q39" si="8">INDEX(($A8:$Q19),MATCH(B40,B8:B19,0),1)</f>
        <v>0.375</v>
      </c>
      <c r="C39" s="23">
        <f t="shared" si="8"/>
        <v>0.25</v>
      </c>
      <c r="D39" s="23">
        <f t="shared" si="8"/>
        <v>0.25</v>
      </c>
      <c r="E39" s="77">
        <f t="shared" si="8"/>
        <v>0.41666666666666702</v>
      </c>
      <c r="F39" s="23">
        <f t="shared" si="8"/>
        <v>0</v>
      </c>
      <c r="G39" s="23">
        <f t="shared" si="8"/>
        <v>0.41666666666666702</v>
      </c>
      <c r="H39" s="23">
        <f t="shared" si="8"/>
        <v>0.45833333333333298</v>
      </c>
      <c r="I39" s="23">
        <f t="shared" si="8"/>
        <v>0.41666666666666702</v>
      </c>
      <c r="J39" s="23">
        <f t="shared" si="8"/>
        <v>0.375</v>
      </c>
      <c r="K39" s="23">
        <f t="shared" si="8"/>
        <v>0.375</v>
      </c>
      <c r="L39" s="23">
        <f t="shared" si="8"/>
        <v>0.41666666666666702</v>
      </c>
      <c r="M39" s="23">
        <f t="shared" si="8"/>
        <v>0</v>
      </c>
      <c r="N39" s="23">
        <f t="shared" si="8"/>
        <v>0</v>
      </c>
      <c r="O39" s="23">
        <f t="shared" si="8"/>
        <v>0</v>
      </c>
      <c r="P39" s="23">
        <f t="shared" si="8"/>
        <v>0</v>
      </c>
      <c r="Q39" s="77">
        <f t="shared" si="8"/>
        <v>0</v>
      </c>
    </row>
    <row r="40" spans="1:17" s="28" customFormat="1" x14ac:dyDescent="0.35">
      <c r="A40" s="25"/>
      <c r="B40" s="78">
        <f t="shared" ref="B40:Q40" si="9">MAX(B8:B19)</f>
        <v>43</v>
      </c>
      <c r="C40" s="88">
        <f t="shared" si="9"/>
        <v>38.825162428273963</v>
      </c>
      <c r="D40" s="88">
        <f t="shared" si="9"/>
        <v>35.833333333333336</v>
      </c>
      <c r="E40" s="89">
        <f t="shared" si="9"/>
        <v>7.4091722434650782</v>
      </c>
      <c r="F40" s="26">
        <f t="shared" si="9"/>
        <v>1</v>
      </c>
      <c r="G40" s="26">
        <f t="shared" si="9"/>
        <v>1</v>
      </c>
      <c r="H40" s="26">
        <f t="shared" si="9"/>
        <v>2</v>
      </c>
      <c r="I40" s="26">
        <f t="shared" si="9"/>
        <v>5</v>
      </c>
      <c r="J40" s="26">
        <f t="shared" si="9"/>
        <v>14</v>
      </c>
      <c r="K40" s="26">
        <f t="shared" si="9"/>
        <v>24</v>
      </c>
      <c r="L40" s="26">
        <f t="shared" si="9"/>
        <v>3</v>
      </c>
      <c r="M40" s="26">
        <f t="shared" si="9"/>
        <v>0</v>
      </c>
      <c r="N40" s="26">
        <f t="shared" si="9"/>
        <v>0</v>
      </c>
      <c r="O40" s="26">
        <f t="shared" si="9"/>
        <v>0</v>
      </c>
      <c r="P40" s="26">
        <f t="shared" si="9"/>
        <v>0</v>
      </c>
      <c r="Q40" s="78">
        <f t="shared" si="9"/>
        <v>0</v>
      </c>
    </row>
    <row r="41" spans="1:17" x14ac:dyDescent="0.35">
      <c r="A41" s="21"/>
      <c r="B41" s="39"/>
      <c r="C41" s="67"/>
      <c r="D41" s="52"/>
      <c r="E41" s="5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39"/>
    </row>
    <row r="42" spans="1:17" x14ac:dyDescent="0.35">
      <c r="A42" s="21" t="s">
        <v>21</v>
      </c>
      <c r="B42" s="77">
        <f t="shared" ref="B42:Q42" si="10">INDEX(($A20:$Q31),MATCH(B43,B20:B31,0),1)</f>
        <v>0.75</v>
      </c>
      <c r="C42" s="23">
        <f t="shared" si="10"/>
        <v>0.58333333333333304</v>
      </c>
      <c r="D42" s="23">
        <f t="shared" si="10"/>
        <v>0.91666666666666696</v>
      </c>
      <c r="E42" s="77">
        <f t="shared" si="10"/>
        <v>0.58333333333333304</v>
      </c>
      <c r="F42" s="23">
        <f t="shared" si="10"/>
        <v>0.66666666666666696</v>
      </c>
      <c r="G42" s="23">
        <f t="shared" si="10"/>
        <v>0.66666666666666696</v>
      </c>
      <c r="H42" s="23">
        <f t="shared" si="10"/>
        <v>0.54166666666666696</v>
      </c>
      <c r="I42" s="23">
        <f t="shared" si="10"/>
        <v>0.70833333333333304</v>
      </c>
      <c r="J42" s="23">
        <f t="shared" si="10"/>
        <v>0.75</v>
      </c>
      <c r="K42" s="23">
        <f t="shared" si="10"/>
        <v>0.75</v>
      </c>
      <c r="L42" s="23">
        <f t="shared" si="10"/>
        <v>0.66666666666666696</v>
      </c>
      <c r="M42" s="23">
        <f t="shared" si="10"/>
        <v>0.75</v>
      </c>
      <c r="N42" s="23">
        <f t="shared" si="10"/>
        <v>0.875</v>
      </c>
      <c r="O42" s="23">
        <f t="shared" si="10"/>
        <v>0.5</v>
      </c>
      <c r="P42" s="23">
        <f t="shared" si="10"/>
        <v>0.58333333333333304</v>
      </c>
      <c r="Q42" s="77">
        <f t="shared" si="10"/>
        <v>0.58333333333333304</v>
      </c>
    </row>
    <row r="43" spans="1:17" s="28" customFormat="1" ht="15" thickBot="1" x14ac:dyDescent="0.4">
      <c r="A43" s="30"/>
      <c r="B43" s="79">
        <f t="shared" ref="B43:Q43" si="11">MAX(B20:B31)</f>
        <v>27</v>
      </c>
      <c r="C43" s="90">
        <f t="shared" si="11"/>
        <v>42.812893325226597</v>
      </c>
      <c r="D43" s="90">
        <f t="shared" si="11"/>
        <v>35.833333333333336</v>
      </c>
      <c r="E43" s="91">
        <f t="shared" si="11"/>
        <v>12.362884335417407</v>
      </c>
      <c r="F43" s="31">
        <f t="shared" si="11"/>
        <v>1</v>
      </c>
      <c r="G43" s="31">
        <f t="shared" si="11"/>
        <v>2</v>
      </c>
      <c r="H43" s="31">
        <f t="shared" si="11"/>
        <v>3</v>
      </c>
      <c r="I43" s="31">
        <f t="shared" si="11"/>
        <v>8</v>
      </c>
      <c r="J43" s="31">
        <f t="shared" si="11"/>
        <v>12</v>
      </c>
      <c r="K43" s="31">
        <f t="shared" si="11"/>
        <v>10</v>
      </c>
      <c r="L43" s="31">
        <f t="shared" si="11"/>
        <v>3</v>
      </c>
      <c r="M43" s="31">
        <f t="shared" si="11"/>
        <v>1</v>
      </c>
      <c r="N43" s="31">
        <f t="shared" si="11"/>
        <v>2</v>
      </c>
      <c r="O43" s="31">
        <f t="shared" si="11"/>
        <v>0</v>
      </c>
      <c r="P43" s="31">
        <f t="shared" si="11"/>
        <v>1</v>
      </c>
      <c r="Q43" s="79">
        <f t="shared" si="11"/>
        <v>1</v>
      </c>
    </row>
    <row r="45" spans="1:17" x14ac:dyDescent="0.35">
      <c r="A45" s="4" t="s">
        <v>22</v>
      </c>
      <c r="Q45" s="6"/>
    </row>
    <row r="48" spans="1:17" x14ac:dyDescent="0.35">
      <c r="A48" s="4"/>
      <c r="B48" s="4"/>
      <c r="D48" s="83"/>
      <c r="E48" s="83"/>
      <c r="P48" s="4"/>
    </row>
    <row r="49" spans="1:17" x14ac:dyDescent="0.35">
      <c r="A49" s="5"/>
    </row>
    <row r="50" spans="1:17" x14ac:dyDescent="0.35">
      <c r="A50" s="6" t="s">
        <v>1</v>
      </c>
      <c r="B50" s="4" t="str">
        <f>'Flow Summary'!M4</f>
        <v>Northbound</v>
      </c>
      <c r="I50" s="7"/>
      <c r="P50" s="4"/>
    </row>
    <row r="52" spans="1:17" ht="15" thickBot="1" x14ac:dyDescent="0.4"/>
    <row r="53" spans="1:17" s="2" customFormat="1" ht="29.5" thickBot="1" x14ac:dyDescent="0.4">
      <c r="A53" s="10" t="s">
        <v>5</v>
      </c>
      <c r="B53" s="74" t="s">
        <v>23</v>
      </c>
      <c r="C53" s="75" t="s">
        <v>30</v>
      </c>
      <c r="D53" s="75" t="s">
        <v>31</v>
      </c>
      <c r="E53" s="76" t="s">
        <v>32</v>
      </c>
      <c r="F53" s="86" t="str">
        <f>F7</f>
        <v>Bin 1              &lt;10mph</v>
      </c>
      <c r="G53" s="86" t="str">
        <f t="shared" ref="G53:Q53" si="12">G7</f>
        <v>Bin 2                10&lt;15</v>
      </c>
      <c r="H53" s="86" t="str">
        <f t="shared" si="12"/>
        <v>Bin 3                15&lt;20</v>
      </c>
      <c r="I53" s="86" t="str">
        <f t="shared" si="12"/>
        <v>Bin 4                20&lt;25</v>
      </c>
      <c r="J53" s="86" t="str">
        <f t="shared" si="12"/>
        <v>Bin 5                25&lt;30</v>
      </c>
      <c r="K53" s="86" t="str">
        <f t="shared" si="12"/>
        <v>Bin 6                30&lt;35</v>
      </c>
      <c r="L53" s="86" t="str">
        <f t="shared" si="12"/>
        <v>Bin 7                35&lt;40</v>
      </c>
      <c r="M53" s="86" t="str">
        <f t="shared" si="12"/>
        <v>Bin 8                40&lt;45</v>
      </c>
      <c r="N53" s="86" t="str">
        <f t="shared" si="12"/>
        <v>Bin 9                45&lt;50</v>
      </c>
      <c r="O53" s="86" t="str">
        <f t="shared" si="12"/>
        <v>Bin 10                50&lt;55</v>
      </c>
      <c r="P53" s="86" t="str">
        <f t="shared" si="12"/>
        <v>Bin 11                55&lt;60</v>
      </c>
      <c r="Q53" s="87" t="str">
        <f t="shared" si="12"/>
        <v>Bin 12              &gt;=60</v>
      </c>
    </row>
    <row r="54" spans="1:17" x14ac:dyDescent="0.35">
      <c r="A54" s="13">
        <v>0</v>
      </c>
      <c r="B54" s="39">
        <f t="shared" ref="B54:B77" si="13">SUM(F54:Q54)</f>
        <v>1</v>
      </c>
      <c r="C54" s="67" t="str">
        <f t="shared" ref="C54:C77" si="14">IF(E54&lt;&gt;"-",D54+(1.0364*E54),"-")</f>
        <v>-</v>
      </c>
      <c r="D54" s="67">
        <v>27.5</v>
      </c>
      <c r="E54" s="68" t="s">
        <v>45</v>
      </c>
      <c r="F54" s="14">
        <v>0</v>
      </c>
      <c r="G54" s="14">
        <v>0</v>
      </c>
      <c r="H54" s="14">
        <v>0</v>
      </c>
      <c r="I54" s="14">
        <v>0</v>
      </c>
      <c r="J54" s="14">
        <v>1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39">
        <v>0</v>
      </c>
    </row>
    <row r="55" spans="1:17" x14ac:dyDescent="0.35">
      <c r="A55" s="16">
        <v>4.1666666666666699E-2</v>
      </c>
      <c r="B55" s="39">
        <f t="shared" si="13"/>
        <v>0</v>
      </c>
      <c r="C55" s="67" t="str">
        <f t="shared" si="14"/>
        <v>-</v>
      </c>
      <c r="D55" s="67" t="s">
        <v>45</v>
      </c>
      <c r="E55" s="68" t="s">
        <v>45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39">
        <v>0</v>
      </c>
    </row>
    <row r="56" spans="1:17" x14ac:dyDescent="0.35">
      <c r="A56" s="16">
        <v>8.3333333333333301E-2</v>
      </c>
      <c r="B56" s="39">
        <f t="shared" si="13"/>
        <v>0</v>
      </c>
      <c r="C56" s="67" t="str">
        <f t="shared" si="14"/>
        <v>-</v>
      </c>
      <c r="D56" s="67" t="s">
        <v>45</v>
      </c>
      <c r="E56" s="68" t="s">
        <v>45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39">
        <v>0</v>
      </c>
    </row>
    <row r="57" spans="1:17" x14ac:dyDescent="0.35">
      <c r="A57" s="16">
        <v>0.125</v>
      </c>
      <c r="B57" s="39">
        <f t="shared" si="13"/>
        <v>0</v>
      </c>
      <c r="C57" s="67" t="str">
        <f t="shared" si="14"/>
        <v>-</v>
      </c>
      <c r="D57" s="67" t="s">
        <v>45</v>
      </c>
      <c r="E57" s="68" t="s">
        <v>45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39">
        <v>0</v>
      </c>
    </row>
    <row r="58" spans="1:17" x14ac:dyDescent="0.35">
      <c r="A58" s="16">
        <v>0.16666666666666699</v>
      </c>
      <c r="B58" s="39">
        <f t="shared" si="13"/>
        <v>0</v>
      </c>
      <c r="C58" s="67" t="str">
        <f t="shared" si="14"/>
        <v>-</v>
      </c>
      <c r="D58" s="67" t="s">
        <v>45</v>
      </c>
      <c r="E58" s="68" t="s">
        <v>45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39">
        <v>0</v>
      </c>
    </row>
    <row r="59" spans="1:17" x14ac:dyDescent="0.35">
      <c r="A59" s="16">
        <v>0.20833333333333301</v>
      </c>
      <c r="B59" s="39">
        <f t="shared" si="13"/>
        <v>0</v>
      </c>
      <c r="C59" s="67" t="str">
        <f t="shared" si="14"/>
        <v>-</v>
      </c>
      <c r="D59" s="67" t="s">
        <v>45</v>
      </c>
      <c r="E59" s="68" t="s">
        <v>45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39">
        <v>0</v>
      </c>
    </row>
    <row r="60" spans="1:17" x14ac:dyDescent="0.35">
      <c r="A60" s="16">
        <v>0.25</v>
      </c>
      <c r="B60" s="39">
        <f t="shared" si="13"/>
        <v>0</v>
      </c>
      <c r="C60" s="67" t="str">
        <f t="shared" si="14"/>
        <v>-</v>
      </c>
      <c r="D60" s="67" t="s">
        <v>45</v>
      </c>
      <c r="E60" s="68" t="s">
        <v>45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39">
        <v>0</v>
      </c>
    </row>
    <row r="61" spans="1:17" x14ac:dyDescent="0.35">
      <c r="A61" s="16">
        <v>0.29166666666666702</v>
      </c>
      <c r="B61" s="39">
        <f t="shared" si="13"/>
        <v>6</v>
      </c>
      <c r="C61" s="67">
        <f t="shared" si="14"/>
        <v>29.518613253345826</v>
      </c>
      <c r="D61" s="67">
        <v>24.166666666666668</v>
      </c>
      <c r="E61" s="68">
        <v>5.1639777949432251</v>
      </c>
      <c r="F61" s="14">
        <v>0</v>
      </c>
      <c r="G61" s="14">
        <v>0</v>
      </c>
      <c r="H61" s="14">
        <v>1</v>
      </c>
      <c r="I61" s="14">
        <v>3</v>
      </c>
      <c r="J61" s="14">
        <v>1</v>
      </c>
      <c r="K61" s="14">
        <v>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39">
        <v>0</v>
      </c>
    </row>
    <row r="62" spans="1:17" x14ac:dyDescent="0.35">
      <c r="A62" s="16">
        <v>0.33333333333333298</v>
      </c>
      <c r="B62" s="39">
        <f t="shared" si="13"/>
        <v>6</v>
      </c>
      <c r="C62" s="67">
        <f t="shared" si="14"/>
        <v>25.567534553005128</v>
      </c>
      <c r="D62" s="67">
        <v>21.666666666666668</v>
      </c>
      <c r="E62" s="68">
        <v>3.7638632635454088</v>
      </c>
      <c r="F62" s="14">
        <v>0</v>
      </c>
      <c r="G62" s="14">
        <v>0</v>
      </c>
      <c r="H62" s="14">
        <v>2</v>
      </c>
      <c r="I62" s="14">
        <v>3</v>
      </c>
      <c r="J62" s="14">
        <v>1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39">
        <v>0</v>
      </c>
    </row>
    <row r="63" spans="1:17" x14ac:dyDescent="0.35">
      <c r="A63" s="16">
        <v>0.375</v>
      </c>
      <c r="B63" s="39">
        <f t="shared" si="13"/>
        <v>13</v>
      </c>
      <c r="C63" s="67">
        <f t="shared" si="14"/>
        <v>30.391373308260263</v>
      </c>
      <c r="D63" s="67">
        <v>25.96153846153846</v>
      </c>
      <c r="E63" s="68">
        <v>4.2742520713255541</v>
      </c>
      <c r="F63" s="14">
        <v>0</v>
      </c>
      <c r="G63" s="14">
        <v>0</v>
      </c>
      <c r="H63" s="14">
        <v>1</v>
      </c>
      <c r="I63" s="14">
        <v>4</v>
      </c>
      <c r="J63" s="14">
        <v>6</v>
      </c>
      <c r="K63" s="14">
        <v>2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39">
        <v>0</v>
      </c>
    </row>
    <row r="64" spans="1:17" x14ac:dyDescent="0.35">
      <c r="A64" s="16">
        <v>0.41666666666666702</v>
      </c>
      <c r="B64" s="39">
        <f t="shared" si="13"/>
        <v>13</v>
      </c>
      <c r="C64" s="67">
        <f t="shared" si="14"/>
        <v>29.556427787762061</v>
      </c>
      <c r="D64" s="67">
        <v>25.576923076923077</v>
      </c>
      <c r="E64" s="68">
        <v>3.8397382389415147</v>
      </c>
      <c r="F64" s="14">
        <v>0</v>
      </c>
      <c r="G64" s="14">
        <v>0</v>
      </c>
      <c r="H64" s="14">
        <v>1</v>
      </c>
      <c r="I64" s="14">
        <v>4</v>
      </c>
      <c r="J64" s="14">
        <v>7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39">
        <v>0</v>
      </c>
    </row>
    <row r="65" spans="1:17" x14ac:dyDescent="0.35">
      <c r="A65" s="16">
        <v>0.45833333333333298</v>
      </c>
      <c r="B65" s="39">
        <f t="shared" si="13"/>
        <v>12</v>
      </c>
      <c r="C65" s="67">
        <f t="shared" si="14"/>
        <v>28.493703687284519</v>
      </c>
      <c r="D65" s="67">
        <v>25</v>
      </c>
      <c r="E65" s="68">
        <v>3.3709993123162105</v>
      </c>
      <c r="F65" s="14">
        <v>0</v>
      </c>
      <c r="G65" s="14">
        <v>0</v>
      </c>
      <c r="H65" s="14">
        <v>0</v>
      </c>
      <c r="I65" s="14">
        <v>7</v>
      </c>
      <c r="J65" s="14">
        <v>4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39">
        <v>0</v>
      </c>
    </row>
    <row r="66" spans="1:17" x14ac:dyDescent="0.35">
      <c r="A66" s="16">
        <v>0.5</v>
      </c>
      <c r="B66" s="39">
        <f t="shared" si="13"/>
        <v>16</v>
      </c>
      <c r="C66" s="67">
        <f t="shared" si="14"/>
        <v>27.630467690576623</v>
      </c>
      <c r="D66" s="67">
        <v>22.21875</v>
      </c>
      <c r="E66" s="68">
        <v>5.2216496435513555</v>
      </c>
      <c r="F66" s="14">
        <v>1</v>
      </c>
      <c r="G66" s="14">
        <v>1</v>
      </c>
      <c r="H66" s="14">
        <v>0</v>
      </c>
      <c r="I66" s="14">
        <v>10</v>
      </c>
      <c r="J66" s="14">
        <v>4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39">
        <v>0</v>
      </c>
    </row>
    <row r="67" spans="1:17" x14ac:dyDescent="0.35">
      <c r="A67" s="16">
        <v>0.54166666666666696</v>
      </c>
      <c r="B67" s="39">
        <f t="shared" si="13"/>
        <v>16</v>
      </c>
      <c r="C67" s="67">
        <f t="shared" si="14"/>
        <v>28.762037939674819</v>
      </c>
      <c r="D67" s="67">
        <v>23.125</v>
      </c>
      <c r="E67" s="68">
        <v>5.4390562906935731</v>
      </c>
      <c r="F67" s="14">
        <v>0</v>
      </c>
      <c r="G67" s="14">
        <v>2</v>
      </c>
      <c r="H67" s="14">
        <v>1</v>
      </c>
      <c r="I67" s="14">
        <v>7</v>
      </c>
      <c r="J67" s="14">
        <v>5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39">
        <v>0</v>
      </c>
    </row>
    <row r="68" spans="1:17" x14ac:dyDescent="0.35">
      <c r="A68" s="16">
        <v>0.58333333333333304</v>
      </c>
      <c r="B68" s="39">
        <f t="shared" si="13"/>
        <v>11</v>
      </c>
      <c r="C68" s="67">
        <f t="shared" si="14"/>
        <v>27.93744844396339</v>
      </c>
      <c r="D68" s="67">
        <v>23.40909090909091</v>
      </c>
      <c r="E68" s="68">
        <v>4.3693144875265162</v>
      </c>
      <c r="F68" s="14">
        <v>0</v>
      </c>
      <c r="G68" s="14">
        <v>0</v>
      </c>
      <c r="H68" s="14">
        <v>3</v>
      </c>
      <c r="I68" s="14">
        <v>3</v>
      </c>
      <c r="J68" s="14">
        <v>5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39">
        <v>0</v>
      </c>
    </row>
    <row r="69" spans="1:17" x14ac:dyDescent="0.35">
      <c r="A69" s="16">
        <v>0.625</v>
      </c>
      <c r="B69" s="39">
        <f t="shared" si="13"/>
        <v>22</v>
      </c>
      <c r="C69" s="67">
        <f t="shared" si="14"/>
        <v>27.903661464121839</v>
      </c>
      <c r="D69" s="67">
        <v>22.727272727272727</v>
      </c>
      <c r="E69" s="68">
        <v>4.994585813246923</v>
      </c>
      <c r="F69" s="14">
        <v>0</v>
      </c>
      <c r="G69" s="14">
        <v>2</v>
      </c>
      <c r="H69" s="14">
        <v>3</v>
      </c>
      <c r="I69" s="14">
        <v>10</v>
      </c>
      <c r="J69" s="14">
        <v>6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39">
        <v>0</v>
      </c>
    </row>
    <row r="70" spans="1:17" x14ac:dyDescent="0.35">
      <c r="A70" s="16">
        <v>0.66666666666666696</v>
      </c>
      <c r="B70" s="39">
        <f t="shared" si="13"/>
        <v>33</v>
      </c>
      <c r="C70" s="67">
        <f t="shared" si="14"/>
        <v>26.925992252116547</v>
      </c>
      <c r="D70" s="67">
        <v>22.348484848484848</v>
      </c>
      <c r="E70" s="68">
        <v>4.416738135499517</v>
      </c>
      <c r="F70" s="14">
        <v>0</v>
      </c>
      <c r="G70" s="14">
        <v>3</v>
      </c>
      <c r="H70" s="14">
        <v>4</v>
      </c>
      <c r="I70" s="14">
        <v>17</v>
      </c>
      <c r="J70" s="14">
        <v>9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39">
        <v>0</v>
      </c>
    </row>
    <row r="71" spans="1:17" x14ac:dyDescent="0.35">
      <c r="A71" s="16">
        <v>0.70833333333333304</v>
      </c>
      <c r="B71" s="39">
        <f t="shared" si="13"/>
        <v>27</v>
      </c>
      <c r="C71" s="67">
        <f t="shared" si="14"/>
        <v>27.893986685051125</v>
      </c>
      <c r="D71" s="67">
        <v>23.055555555555557</v>
      </c>
      <c r="E71" s="68">
        <v>4.6684978092392599</v>
      </c>
      <c r="F71" s="14">
        <v>0</v>
      </c>
      <c r="G71" s="14">
        <v>2</v>
      </c>
      <c r="H71" s="14">
        <v>3</v>
      </c>
      <c r="I71" s="14">
        <v>13</v>
      </c>
      <c r="J71" s="14">
        <v>8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39">
        <v>0</v>
      </c>
    </row>
    <row r="72" spans="1:17" x14ac:dyDescent="0.35">
      <c r="A72" s="16">
        <v>0.75</v>
      </c>
      <c r="B72" s="39">
        <f t="shared" si="13"/>
        <v>30</v>
      </c>
      <c r="C72" s="67">
        <f t="shared" si="14"/>
        <v>28.296995884937409</v>
      </c>
      <c r="D72" s="67">
        <v>24.333333333333332</v>
      </c>
      <c r="E72" s="68">
        <v>3.8244524812852934</v>
      </c>
      <c r="F72" s="14">
        <v>0</v>
      </c>
      <c r="G72" s="14">
        <v>0</v>
      </c>
      <c r="H72" s="14">
        <v>3</v>
      </c>
      <c r="I72" s="14">
        <v>15</v>
      </c>
      <c r="J72" s="14">
        <v>10</v>
      </c>
      <c r="K72" s="14">
        <v>2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39">
        <v>0</v>
      </c>
    </row>
    <row r="73" spans="1:17" x14ac:dyDescent="0.35">
      <c r="A73" s="16">
        <v>0.79166666666666696</v>
      </c>
      <c r="B73" s="39">
        <f t="shared" si="13"/>
        <v>19</v>
      </c>
      <c r="C73" s="67">
        <f t="shared" si="14"/>
        <v>32.827023386781121</v>
      </c>
      <c r="D73" s="67">
        <v>27.236842105263158</v>
      </c>
      <c r="E73" s="68">
        <v>5.3938453121555074</v>
      </c>
      <c r="F73" s="14">
        <v>0</v>
      </c>
      <c r="G73" s="14">
        <v>0</v>
      </c>
      <c r="H73" s="14">
        <v>0</v>
      </c>
      <c r="I73" s="14">
        <v>9</v>
      </c>
      <c r="J73" s="14">
        <v>4</v>
      </c>
      <c r="K73" s="14">
        <v>4</v>
      </c>
      <c r="L73" s="14">
        <v>2</v>
      </c>
      <c r="M73" s="14">
        <v>0</v>
      </c>
      <c r="N73" s="14">
        <v>0</v>
      </c>
      <c r="O73" s="14">
        <v>0</v>
      </c>
      <c r="P73" s="14">
        <v>0</v>
      </c>
      <c r="Q73" s="39">
        <v>0</v>
      </c>
    </row>
    <row r="74" spans="1:17" x14ac:dyDescent="0.35">
      <c r="A74" s="16">
        <v>0.83333333333333304</v>
      </c>
      <c r="B74" s="39">
        <f t="shared" si="13"/>
        <v>22</v>
      </c>
      <c r="C74" s="67">
        <f t="shared" si="14"/>
        <v>32.54321845138476</v>
      </c>
      <c r="D74" s="67">
        <v>26.363636363636363</v>
      </c>
      <c r="E74" s="68">
        <v>5.9625454339525232</v>
      </c>
      <c r="F74" s="14">
        <v>0</v>
      </c>
      <c r="G74" s="14">
        <v>1</v>
      </c>
      <c r="H74" s="14">
        <v>0</v>
      </c>
      <c r="I74" s="14">
        <v>9</v>
      </c>
      <c r="J74" s="14">
        <v>7</v>
      </c>
      <c r="K74" s="14">
        <v>4</v>
      </c>
      <c r="L74" s="14">
        <v>0</v>
      </c>
      <c r="M74" s="14">
        <v>1</v>
      </c>
      <c r="N74" s="14">
        <v>0</v>
      </c>
      <c r="O74" s="14">
        <v>0</v>
      </c>
      <c r="P74" s="14">
        <v>0</v>
      </c>
      <c r="Q74" s="39">
        <v>0</v>
      </c>
    </row>
    <row r="75" spans="1:17" x14ac:dyDescent="0.35">
      <c r="A75" s="16">
        <v>0.875</v>
      </c>
      <c r="B75" s="39">
        <f t="shared" si="13"/>
        <v>12</v>
      </c>
      <c r="C75" s="67">
        <f t="shared" si="14"/>
        <v>35.154321275058827</v>
      </c>
      <c r="D75" s="67">
        <v>27.5</v>
      </c>
      <c r="E75" s="68">
        <v>7.385489458759964</v>
      </c>
      <c r="F75" s="14">
        <v>0</v>
      </c>
      <c r="G75" s="14">
        <v>1</v>
      </c>
      <c r="H75" s="14">
        <v>1</v>
      </c>
      <c r="I75" s="14">
        <v>1</v>
      </c>
      <c r="J75" s="14">
        <v>5</v>
      </c>
      <c r="K75" s="14">
        <v>2</v>
      </c>
      <c r="L75" s="14">
        <v>2</v>
      </c>
      <c r="M75" s="14">
        <v>0</v>
      </c>
      <c r="N75" s="14">
        <v>0</v>
      </c>
      <c r="O75" s="14">
        <v>0</v>
      </c>
      <c r="P75" s="14">
        <v>0</v>
      </c>
      <c r="Q75" s="39">
        <v>0</v>
      </c>
    </row>
    <row r="76" spans="1:17" x14ac:dyDescent="0.35">
      <c r="A76" s="16">
        <v>0.91666666666666696</v>
      </c>
      <c r="B76" s="39">
        <f t="shared" si="13"/>
        <v>8</v>
      </c>
      <c r="C76" s="67">
        <f t="shared" si="14"/>
        <v>31.784830643217475</v>
      </c>
      <c r="D76" s="67">
        <v>25</v>
      </c>
      <c r="E76" s="68">
        <v>6.5465367070797713</v>
      </c>
      <c r="F76" s="14">
        <v>0</v>
      </c>
      <c r="G76" s="14">
        <v>0</v>
      </c>
      <c r="H76" s="14">
        <v>2</v>
      </c>
      <c r="I76" s="14">
        <v>3</v>
      </c>
      <c r="J76" s="14">
        <v>0</v>
      </c>
      <c r="K76" s="14">
        <v>3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39">
        <v>0</v>
      </c>
    </row>
    <row r="77" spans="1:17" ht="15" thickBot="1" x14ac:dyDescent="0.4">
      <c r="A77" s="18">
        <v>0.95833333333333304</v>
      </c>
      <c r="B77" s="47">
        <f t="shared" si="13"/>
        <v>3</v>
      </c>
      <c r="C77" s="69">
        <f t="shared" si="14"/>
        <v>28.82516242827398</v>
      </c>
      <c r="D77" s="69">
        <v>25.833333333333332</v>
      </c>
      <c r="E77" s="70">
        <v>2.8867513459481353</v>
      </c>
      <c r="F77" s="19">
        <v>0</v>
      </c>
      <c r="G77" s="19">
        <v>0</v>
      </c>
      <c r="H77" s="19">
        <v>0</v>
      </c>
      <c r="I77" s="19">
        <v>1</v>
      </c>
      <c r="J77" s="19">
        <v>2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47">
        <v>0</v>
      </c>
    </row>
    <row r="78" spans="1:17" x14ac:dyDescent="0.35">
      <c r="A78" s="21"/>
      <c r="B78" s="39"/>
      <c r="C78" s="67"/>
      <c r="D78" s="67"/>
      <c r="E78" s="68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39"/>
    </row>
    <row r="79" spans="1:17" x14ac:dyDescent="0.35">
      <c r="A79" s="21" t="s">
        <v>15</v>
      </c>
      <c r="B79" s="39"/>
      <c r="C79" s="67"/>
      <c r="D79" s="67"/>
      <c r="E79" s="68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39"/>
    </row>
    <row r="80" spans="1:17" x14ac:dyDescent="0.35">
      <c r="A80" s="21" t="s">
        <v>46</v>
      </c>
      <c r="B80" s="39">
        <f>SUM(B64:B65)</f>
        <v>25</v>
      </c>
      <c r="C80" s="67">
        <f t="shared" ref="C80:C83" si="15">IF(E80&lt;&gt;"-",D80+(1.0364*E80),"-")</f>
        <v>28.988574633468417</v>
      </c>
      <c r="D80" s="67">
        <v>25.3</v>
      </c>
      <c r="E80" s="68">
        <v>3.5590260840104371</v>
      </c>
      <c r="F80" s="14">
        <f>SUM(F64:F65)</f>
        <v>0</v>
      </c>
      <c r="G80" s="14">
        <f t="shared" ref="G80:Q80" si="16">SUM(G64:G65)</f>
        <v>0</v>
      </c>
      <c r="H80" s="14">
        <f t="shared" si="16"/>
        <v>1</v>
      </c>
      <c r="I80" s="14">
        <f t="shared" si="16"/>
        <v>11</v>
      </c>
      <c r="J80" s="14">
        <f t="shared" si="16"/>
        <v>11</v>
      </c>
      <c r="K80" s="14">
        <f t="shared" si="16"/>
        <v>2</v>
      </c>
      <c r="L80" s="14">
        <f t="shared" si="16"/>
        <v>0</v>
      </c>
      <c r="M80" s="14">
        <f t="shared" si="16"/>
        <v>0</v>
      </c>
      <c r="N80" s="14">
        <f t="shared" si="16"/>
        <v>0</v>
      </c>
      <c r="O80" s="14">
        <f t="shared" si="16"/>
        <v>0</v>
      </c>
      <c r="P80" s="14">
        <f t="shared" si="16"/>
        <v>0</v>
      </c>
      <c r="Q80" s="39">
        <f t="shared" si="16"/>
        <v>0</v>
      </c>
    </row>
    <row r="81" spans="1:17" x14ac:dyDescent="0.35">
      <c r="A81" s="21" t="s">
        <v>47</v>
      </c>
      <c r="B81" s="39">
        <f>SUM(B68:B69)</f>
        <v>33</v>
      </c>
      <c r="C81" s="67">
        <f t="shared" si="15"/>
        <v>27.864411213680555</v>
      </c>
      <c r="D81" s="67">
        <v>22.954545454545453</v>
      </c>
      <c r="E81" s="68">
        <v>4.7374235421990578</v>
      </c>
      <c r="F81" s="14">
        <f>SUM(F68:F69)</f>
        <v>0</v>
      </c>
      <c r="G81" s="14">
        <f t="shared" ref="G81:Q81" si="17">SUM(G68:G69)</f>
        <v>2</v>
      </c>
      <c r="H81" s="14">
        <f t="shared" si="17"/>
        <v>6</v>
      </c>
      <c r="I81" s="14">
        <f t="shared" si="17"/>
        <v>13</v>
      </c>
      <c r="J81" s="14">
        <f t="shared" si="17"/>
        <v>11</v>
      </c>
      <c r="K81" s="14">
        <f t="shared" si="17"/>
        <v>1</v>
      </c>
      <c r="L81" s="14">
        <f t="shared" si="17"/>
        <v>0</v>
      </c>
      <c r="M81" s="14">
        <f t="shared" si="17"/>
        <v>0</v>
      </c>
      <c r="N81" s="14">
        <f t="shared" si="17"/>
        <v>0</v>
      </c>
      <c r="O81" s="14">
        <f t="shared" si="17"/>
        <v>0</v>
      </c>
      <c r="P81" s="14">
        <f t="shared" si="17"/>
        <v>0</v>
      </c>
      <c r="Q81" s="39">
        <f t="shared" si="17"/>
        <v>0</v>
      </c>
    </row>
    <row r="82" spans="1:17" x14ac:dyDescent="0.35">
      <c r="A82" s="21" t="s">
        <v>16</v>
      </c>
      <c r="B82" s="39">
        <f>SUM(B61:B72)</f>
        <v>205</v>
      </c>
      <c r="C82" s="67">
        <f t="shared" si="15"/>
        <v>28.207405399825674</v>
      </c>
      <c r="D82" s="67">
        <v>23.502439024390245</v>
      </c>
      <c r="E82" s="68">
        <v>4.539720547506203</v>
      </c>
      <c r="F82" s="14">
        <f>SUM(F61:F72)</f>
        <v>1</v>
      </c>
      <c r="G82" s="14">
        <f t="shared" ref="G82:Q82" si="18">SUM(G61:G72)</f>
        <v>10</v>
      </c>
      <c r="H82" s="14">
        <f t="shared" si="18"/>
        <v>22</v>
      </c>
      <c r="I82" s="14">
        <f t="shared" si="18"/>
        <v>96</v>
      </c>
      <c r="J82" s="14">
        <f t="shared" si="18"/>
        <v>66</v>
      </c>
      <c r="K82" s="14">
        <f t="shared" si="18"/>
        <v>10</v>
      </c>
      <c r="L82" s="14">
        <f t="shared" si="18"/>
        <v>0</v>
      </c>
      <c r="M82" s="14">
        <f t="shared" si="18"/>
        <v>0</v>
      </c>
      <c r="N82" s="14">
        <f t="shared" si="18"/>
        <v>0</v>
      </c>
      <c r="O82" s="14">
        <f t="shared" si="18"/>
        <v>0</v>
      </c>
      <c r="P82" s="14">
        <f t="shared" si="18"/>
        <v>0</v>
      </c>
      <c r="Q82" s="39">
        <f t="shared" si="18"/>
        <v>0</v>
      </c>
    </row>
    <row r="83" spans="1:17" x14ac:dyDescent="0.35">
      <c r="A83" s="21" t="s">
        <v>19</v>
      </c>
      <c r="B83" s="39">
        <f>SUM(B54:B77)</f>
        <v>270</v>
      </c>
      <c r="C83" s="67">
        <f t="shared" si="15"/>
        <v>29.518782803918512</v>
      </c>
      <c r="D83" s="67">
        <v>24.261111111111113</v>
      </c>
      <c r="E83" s="68">
        <v>5.0730139837971828</v>
      </c>
      <c r="F83" s="14">
        <f t="shared" ref="F83:Q83" si="19">SUM(F54:F77)</f>
        <v>1</v>
      </c>
      <c r="G83" s="14">
        <f t="shared" si="19"/>
        <v>12</v>
      </c>
      <c r="H83" s="14">
        <f t="shared" si="19"/>
        <v>25</v>
      </c>
      <c r="I83" s="14">
        <f t="shared" si="19"/>
        <v>119</v>
      </c>
      <c r="J83" s="14">
        <f t="shared" si="19"/>
        <v>85</v>
      </c>
      <c r="K83" s="14">
        <f t="shared" ref="K83" si="20">SUM(K54:K77)</f>
        <v>23</v>
      </c>
      <c r="L83" s="14">
        <f t="shared" si="19"/>
        <v>4</v>
      </c>
      <c r="M83" s="14">
        <f t="shared" si="19"/>
        <v>1</v>
      </c>
      <c r="N83" s="14">
        <f t="shared" si="19"/>
        <v>0</v>
      </c>
      <c r="O83" s="14">
        <f t="shared" si="19"/>
        <v>0</v>
      </c>
      <c r="P83" s="14">
        <f t="shared" si="19"/>
        <v>0</v>
      </c>
      <c r="Q83" s="39">
        <f t="shared" si="19"/>
        <v>0</v>
      </c>
    </row>
    <row r="84" spans="1:17" ht="15" thickBot="1" x14ac:dyDescent="0.4">
      <c r="A84" s="22"/>
      <c r="B84" s="47"/>
      <c r="C84" s="69"/>
      <c r="D84" s="55"/>
      <c r="E84" s="54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47"/>
    </row>
    <row r="85" spans="1:17" x14ac:dyDescent="0.35">
      <c r="A85" s="21" t="s">
        <v>20</v>
      </c>
      <c r="B85" s="77">
        <f>INDEX(($A54:$Q65),MATCH(B86,B54:B65,0),1)</f>
        <v>0.375</v>
      </c>
      <c r="C85" s="23">
        <f t="shared" ref="C85:O85" si="21">INDEX(($A54:$Q65),MATCH(C86,C54:C65,0),1)</f>
        <v>0.375</v>
      </c>
      <c r="D85" s="23">
        <f t="shared" si="21"/>
        <v>0</v>
      </c>
      <c r="E85" s="77">
        <f t="shared" si="21"/>
        <v>0.29166666666666702</v>
      </c>
      <c r="F85" s="23">
        <f t="shared" si="21"/>
        <v>0</v>
      </c>
      <c r="G85" s="23">
        <f t="shared" si="21"/>
        <v>0</v>
      </c>
      <c r="H85" s="23">
        <f t="shared" si="21"/>
        <v>0.33333333333333298</v>
      </c>
      <c r="I85" s="23">
        <f t="shared" si="21"/>
        <v>0.45833333333333298</v>
      </c>
      <c r="J85" s="23">
        <f t="shared" si="21"/>
        <v>0.41666666666666702</v>
      </c>
      <c r="K85" s="23">
        <f t="shared" si="21"/>
        <v>0.375</v>
      </c>
      <c r="L85" s="23">
        <f t="shared" si="21"/>
        <v>0</v>
      </c>
      <c r="M85" s="23">
        <f t="shared" si="21"/>
        <v>0</v>
      </c>
      <c r="N85" s="23">
        <f t="shared" si="21"/>
        <v>0</v>
      </c>
      <c r="O85" s="23">
        <f t="shared" si="21"/>
        <v>0</v>
      </c>
      <c r="P85" s="23">
        <f>INDEX(($A54:$Q65),MATCH(P86,P54:P65,0),1)</f>
        <v>0</v>
      </c>
      <c r="Q85" s="77">
        <f t="shared" ref="Q85" si="22">INDEX(($A54:$Q65),MATCH(Q86,Q54:Q65,0),1)</f>
        <v>0</v>
      </c>
    </row>
    <row r="86" spans="1:17" s="28" customFormat="1" x14ac:dyDescent="0.35">
      <c r="A86" s="25"/>
      <c r="B86" s="78">
        <f t="shared" ref="B86:Q86" si="23">MAX(B54:B65)</f>
        <v>13</v>
      </c>
      <c r="C86" s="88">
        <f t="shared" si="23"/>
        <v>30.391373308260263</v>
      </c>
      <c r="D86" s="88">
        <f t="shared" si="23"/>
        <v>27.5</v>
      </c>
      <c r="E86" s="89">
        <f t="shared" si="23"/>
        <v>5.1639777949432251</v>
      </c>
      <c r="F86" s="26">
        <f t="shared" si="23"/>
        <v>0</v>
      </c>
      <c r="G86" s="26">
        <f t="shared" si="23"/>
        <v>0</v>
      </c>
      <c r="H86" s="26">
        <f t="shared" si="23"/>
        <v>2</v>
      </c>
      <c r="I86" s="26">
        <f t="shared" si="23"/>
        <v>7</v>
      </c>
      <c r="J86" s="26">
        <f t="shared" si="23"/>
        <v>7</v>
      </c>
      <c r="K86" s="26">
        <f t="shared" si="23"/>
        <v>2</v>
      </c>
      <c r="L86" s="26">
        <f t="shared" si="23"/>
        <v>0</v>
      </c>
      <c r="M86" s="26">
        <f t="shared" si="23"/>
        <v>0</v>
      </c>
      <c r="N86" s="26">
        <f t="shared" si="23"/>
        <v>0</v>
      </c>
      <c r="O86" s="26">
        <f t="shared" si="23"/>
        <v>0</v>
      </c>
      <c r="P86" s="26">
        <f t="shared" si="23"/>
        <v>0</v>
      </c>
      <c r="Q86" s="78">
        <f t="shared" si="23"/>
        <v>0</v>
      </c>
    </row>
    <row r="87" spans="1:17" x14ac:dyDescent="0.35">
      <c r="A87" s="21"/>
      <c r="B87" s="39"/>
      <c r="C87" s="67"/>
      <c r="D87" s="52"/>
      <c r="E87" s="5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39"/>
    </row>
    <row r="88" spans="1:17" x14ac:dyDescent="0.35">
      <c r="A88" s="21" t="s">
        <v>21</v>
      </c>
      <c r="B88" s="77">
        <f>INDEX(($A66:$Q77),MATCH(B89,B66:B77,0),1)</f>
        <v>0.66666666666666696</v>
      </c>
      <c r="C88" s="23">
        <f t="shared" ref="C88:Q88" si="24">INDEX(($A66:$Q77),MATCH(C89,C66:C77,0),1)</f>
        <v>0.875</v>
      </c>
      <c r="D88" s="23">
        <f t="shared" si="24"/>
        <v>0.875</v>
      </c>
      <c r="E88" s="77">
        <f t="shared" si="24"/>
        <v>0.875</v>
      </c>
      <c r="F88" s="23">
        <f t="shared" si="24"/>
        <v>0.5</v>
      </c>
      <c r="G88" s="23">
        <f t="shared" si="24"/>
        <v>0.66666666666666696</v>
      </c>
      <c r="H88" s="23">
        <f t="shared" si="24"/>
        <v>0.66666666666666696</v>
      </c>
      <c r="I88" s="23">
        <f t="shared" si="24"/>
        <v>0.66666666666666696</v>
      </c>
      <c r="J88" s="23">
        <f t="shared" si="24"/>
        <v>0.75</v>
      </c>
      <c r="K88" s="23">
        <f t="shared" si="24"/>
        <v>0.79166666666666696</v>
      </c>
      <c r="L88" s="23">
        <f t="shared" si="24"/>
        <v>0.79166666666666696</v>
      </c>
      <c r="M88" s="23">
        <f t="shared" si="24"/>
        <v>0.83333333333333304</v>
      </c>
      <c r="N88" s="23">
        <f t="shared" si="24"/>
        <v>0.5</v>
      </c>
      <c r="O88" s="23">
        <f t="shared" si="24"/>
        <v>0.5</v>
      </c>
      <c r="P88" s="23">
        <f t="shared" si="24"/>
        <v>0.5</v>
      </c>
      <c r="Q88" s="77">
        <f t="shared" si="24"/>
        <v>0.5</v>
      </c>
    </row>
    <row r="89" spans="1:17" s="28" customFormat="1" ht="15" thickBot="1" x14ac:dyDescent="0.4">
      <c r="A89" s="30"/>
      <c r="B89" s="79">
        <f t="shared" ref="B89:Q89" si="25">MAX(B66:B77)</f>
        <v>33</v>
      </c>
      <c r="C89" s="90">
        <f t="shared" si="25"/>
        <v>35.154321275058827</v>
      </c>
      <c r="D89" s="90">
        <f t="shared" si="25"/>
        <v>27.5</v>
      </c>
      <c r="E89" s="91">
        <f t="shared" si="25"/>
        <v>7.385489458759964</v>
      </c>
      <c r="F89" s="31">
        <f t="shared" si="25"/>
        <v>1</v>
      </c>
      <c r="G89" s="31">
        <f t="shared" si="25"/>
        <v>3</v>
      </c>
      <c r="H89" s="31">
        <f t="shared" si="25"/>
        <v>4</v>
      </c>
      <c r="I89" s="31">
        <f t="shared" si="25"/>
        <v>17</v>
      </c>
      <c r="J89" s="31">
        <f t="shared" si="25"/>
        <v>10</v>
      </c>
      <c r="K89" s="31">
        <f t="shared" si="25"/>
        <v>4</v>
      </c>
      <c r="L89" s="31">
        <f t="shared" si="25"/>
        <v>2</v>
      </c>
      <c r="M89" s="31">
        <f t="shared" si="25"/>
        <v>1</v>
      </c>
      <c r="N89" s="31">
        <f t="shared" si="25"/>
        <v>0</v>
      </c>
      <c r="O89" s="31">
        <f t="shared" si="25"/>
        <v>0</v>
      </c>
      <c r="P89" s="31">
        <f t="shared" si="25"/>
        <v>0</v>
      </c>
      <c r="Q89" s="79">
        <f t="shared" si="25"/>
        <v>0</v>
      </c>
    </row>
    <row r="91" spans="1:17" x14ac:dyDescent="0.35">
      <c r="A91" s="4" t="s">
        <v>22</v>
      </c>
      <c r="Q91" s="6"/>
    </row>
    <row r="94" spans="1:17" x14ac:dyDescent="0.35">
      <c r="A94" s="4"/>
      <c r="B94" s="4"/>
      <c r="D94" s="83"/>
      <c r="E94" s="83"/>
      <c r="P94" s="4"/>
    </row>
    <row r="95" spans="1:17" x14ac:dyDescent="0.35">
      <c r="A95" s="5"/>
    </row>
    <row r="96" spans="1:17" x14ac:dyDescent="0.35">
      <c r="A96" s="6" t="s">
        <v>1</v>
      </c>
      <c r="B96" s="4" t="s">
        <v>4</v>
      </c>
      <c r="I96" s="7"/>
      <c r="P96" s="4"/>
    </row>
    <row r="98" spans="1:17" ht="15" thickBot="1" x14ac:dyDescent="0.4"/>
    <row r="99" spans="1:17" s="2" customFormat="1" ht="29.5" thickBot="1" x14ac:dyDescent="0.4">
      <c r="A99" s="10" t="s">
        <v>5</v>
      </c>
      <c r="B99" s="74" t="s">
        <v>23</v>
      </c>
      <c r="C99" s="75" t="s">
        <v>30</v>
      </c>
      <c r="D99" s="75" t="s">
        <v>31</v>
      </c>
      <c r="E99" s="76" t="s">
        <v>32</v>
      </c>
      <c r="F99" s="86" t="str">
        <f>F7</f>
        <v>Bin 1              &lt;10mph</v>
      </c>
      <c r="G99" s="86" t="str">
        <f t="shared" ref="G99:Q99" si="26">G7</f>
        <v>Bin 2                10&lt;15</v>
      </c>
      <c r="H99" s="86" t="str">
        <f t="shared" si="26"/>
        <v>Bin 3                15&lt;20</v>
      </c>
      <c r="I99" s="86" t="str">
        <f t="shared" si="26"/>
        <v>Bin 4                20&lt;25</v>
      </c>
      <c r="J99" s="86" t="str">
        <f t="shared" si="26"/>
        <v>Bin 5                25&lt;30</v>
      </c>
      <c r="K99" s="86" t="str">
        <f t="shared" si="26"/>
        <v>Bin 6                30&lt;35</v>
      </c>
      <c r="L99" s="86" t="str">
        <f t="shared" si="26"/>
        <v>Bin 7                35&lt;40</v>
      </c>
      <c r="M99" s="86" t="str">
        <f t="shared" si="26"/>
        <v>Bin 8                40&lt;45</v>
      </c>
      <c r="N99" s="86" t="str">
        <f t="shared" si="26"/>
        <v>Bin 9                45&lt;50</v>
      </c>
      <c r="O99" s="86" t="str">
        <f t="shared" si="26"/>
        <v>Bin 10                50&lt;55</v>
      </c>
      <c r="P99" s="86" t="str">
        <f t="shared" si="26"/>
        <v>Bin 11                55&lt;60</v>
      </c>
      <c r="Q99" s="87" t="str">
        <f t="shared" si="26"/>
        <v>Bin 12              &gt;=60</v>
      </c>
    </row>
    <row r="100" spans="1:17" x14ac:dyDescent="0.35">
      <c r="A100" s="13">
        <v>0</v>
      </c>
      <c r="B100" s="39">
        <f t="shared" ref="B100:B123" si="27">SUM(F100:Q100)</f>
        <v>2</v>
      </c>
      <c r="C100" s="67">
        <f t="shared" ref="C100:C123" si="28">IF(E100&lt;&gt;"-",D100+(1.0364*E100),"-")</f>
        <v>32.040486626423885</v>
      </c>
      <c r="D100" s="67">
        <v>17.75</v>
      </c>
      <c r="E100" s="68">
        <v>13.788582233137676</v>
      </c>
      <c r="F100" s="14">
        <f>F54+F8</f>
        <v>1</v>
      </c>
      <c r="G100" s="14">
        <f t="shared" ref="G100:Q115" si="29">G54+G8</f>
        <v>0</v>
      </c>
      <c r="H100" s="14">
        <f t="shared" si="29"/>
        <v>0</v>
      </c>
      <c r="I100" s="14">
        <f t="shared" si="29"/>
        <v>0</v>
      </c>
      <c r="J100" s="14">
        <f t="shared" si="29"/>
        <v>1</v>
      </c>
      <c r="K100" s="14">
        <f t="shared" si="29"/>
        <v>0</v>
      </c>
      <c r="L100" s="14">
        <f t="shared" si="29"/>
        <v>0</v>
      </c>
      <c r="M100" s="14">
        <f t="shared" si="29"/>
        <v>0</v>
      </c>
      <c r="N100" s="14">
        <f t="shared" si="29"/>
        <v>0</v>
      </c>
      <c r="O100" s="14">
        <f t="shared" si="29"/>
        <v>0</v>
      </c>
      <c r="P100" s="14">
        <f t="shared" si="29"/>
        <v>0</v>
      </c>
      <c r="Q100" s="39">
        <f t="shared" si="29"/>
        <v>0</v>
      </c>
    </row>
    <row r="101" spans="1:17" x14ac:dyDescent="0.35">
      <c r="A101" s="16">
        <v>4.1666666666666699E-2</v>
      </c>
      <c r="B101" s="39">
        <f t="shared" si="27"/>
        <v>0</v>
      </c>
      <c r="C101" s="67" t="str">
        <f t="shared" si="28"/>
        <v>-</v>
      </c>
      <c r="D101" s="67" t="s">
        <v>45</v>
      </c>
      <c r="E101" s="68" t="s">
        <v>45</v>
      </c>
      <c r="F101" s="14">
        <f t="shared" ref="F101:Q116" si="30">F55+F9</f>
        <v>0</v>
      </c>
      <c r="G101" s="14">
        <f t="shared" si="30"/>
        <v>0</v>
      </c>
      <c r="H101" s="14">
        <f t="shared" si="30"/>
        <v>0</v>
      </c>
      <c r="I101" s="14">
        <f t="shared" si="30"/>
        <v>0</v>
      </c>
      <c r="J101" s="14">
        <f t="shared" si="30"/>
        <v>0</v>
      </c>
      <c r="K101" s="14">
        <f t="shared" si="29"/>
        <v>0</v>
      </c>
      <c r="L101" s="14">
        <f t="shared" si="30"/>
        <v>0</v>
      </c>
      <c r="M101" s="14">
        <f t="shared" si="30"/>
        <v>0</v>
      </c>
      <c r="N101" s="14">
        <f t="shared" si="30"/>
        <v>0</v>
      </c>
      <c r="O101" s="14">
        <f t="shared" si="30"/>
        <v>0</v>
      </c>
      <c r="P101" s="14">
        <f t="shared" si="30"/>
        <v>0</v>
      </c>
      <c r="Q101" s="39">
        <f t="shared" si="30"/>
        <v>0</v>
      </c>
    </row>
    <row r="102" spans="1:17" x14ac:dyDescent="0.35">
      <c r="A102" s="16">
        <v>8.3333333333333301E-2</v>
      </c>
      <c r="B102" s="39">
        <f t="shared" si="27"/>
        <v>0</v>
      </c>
      <c r="C102" s="67" t="str">
        <f t="shared" si="28"/>
        <v>-</v>
      </c>
      <c r="D102" s="67" t="s">
        <v>45</v>
      </c>
      <c r="E102" s="68" t="s">
        <v>45</v>
      </c>
      <c r="F102" s="14">
        <f t="shared" si="30"/>
        <v>0</v>
      </c>
      <c r="G102" s="14">
        <f t="shared" si="30"/>
        <v>0</v>
      </c>
      <c r="H102" s="14">
        <f t="shared" si="30"/>
        <v>0</v>
      </c>
      <c r="I102" s="14">
        <f t="shared" si="30"/>
        <v>0</v>
      </c>
      <c r="J102" s="14">
        <f t="shared" si="30"/>
        <v>0</v>
      </c>
      <c r="K102" s="14">
        <f t="shared" si="29"/>
        <v>0</v>
      </c>
      <c r="L102" s="14">
        <f t="shared" si="30"/>
        <v>0</v>
      </c>
      <c r="M102" s="14">
        <f t="shared" si="30"/>
        <v>0</v>
      </c>
      <c r="N102" s="14">
        <f t="shared" si="30"/>
        <v>0</v>
      </c>
      <c r="O102" s="14">
        <f t="shared" si="30"/>
        <v>0</v>
      </c>
      <c r="P102" s="14">
        <f t="shared" si="30"/>
        <v>0</v>
      </c>
      <c r="Q102" s="39">
        <f t="shared" si="30"/>
        <v>0</v>
      </c>
    </row>
    <row r="103" spans="1:17" x14ac:dyDescent="0.35">
      <c r="A103" s="16">
        <v>0.125</v>
      </c>
      <c r="B103" s="39">
        <f t="shared" si="27"/>
        <v>0</v>
      </c>
      <c r="C103" s="67" t="str">
        <f t="shared" si="28"/>
        <v>-</v>
      </c>
      <c r="D103" s="67" t="s">
        <v>45</v>
      </c>
      <c r="E103" s="68" t="s">
        <v>45</v>
      </c>
      <c r="F103" s="14">
        <f t="shared" si="30"/>
        <v>0</v>
      </c>
      <c r="G103" s="14">
        <f t="shared" si="30"/>
        <v>0</v>
      </c>
      <c r="H103" s="14">
        <f t="shared" si="30"/>
        <v>0</v>
      </c>
      <c r="I103" s="14">
        <f t="shared" si="30"/>
        <v>0</v>
      </c>
      <c r="J103" s="14">
        <f t="shared" si="30"/>
        <v>0</v>
      </c>
      <c r="K103" s="14">
        <f t="shared" si="29"/>
        <v>0</v>
      </c>
      <c r="L103" s="14">
        <f t="shared" si="30"/>
        <v>0</v>
      </c>
      <c r="M103" s="14">
        <f t="shared" si="30"/>
        <v>0</v>
      </c>
      <c r="N103" s="14">
        <f t="shared" si="30"/>
        <v>0</v>
      </c>
      <c r="O103" s="14">
        <f t="shared" si="30"/>
        <v>0</v>
      </c>
      <c r="P103" s="14">
        <f t="shared" si="30"/>
        <v>0</v>
      </c>
      <c r="Q103" s="39">
        <f t="shared" si="30"/>
        <v>0</v>
      </c>
    </row>
    <row r="104" spans="1:17" x14ac:dyDescent="0.35">
      <c r="A104" s="16">
        <v>0.16666666666666699</v>
      </c>
      <c r="B104" s="39">
        <f t="shared" si="27"/>
        <v>0</v>
      </c>
      <c r="C104" s="67" t="str">
        <f t="shared" si="28"/>
        <v>-</v>
      </c>
      <c r="D104" s="67" t="s">
        <v>45</v>
      </c>
      <c r="E104" s="68" t="s">
        <v>45</v>
      </c>
      <c r="F104" s="14">
        <f t="shared" si="30"/>
        <v>0</v>
      </c>
      <c r="G104" s="14">
        <f t="shared" si="30"/>
        <v>0</v>
      </c>
      <c r="H104" s="14">
        <f t="shared" si="30"/>
        <v>0</v>
      </c>
      <c r="I104" s="14">
        <f t="shared" si="30"/>
        <v>0</v>
      </c>
      <c r="J104" s="14">
        <f t="shared" si="30"/>
        <v>0</v>
      </c>
      <c r="K104" s="14">
        <f t="shared" si="29"/>
        <v>0</v>
      </c>
      <c r="L104" s="14">
        <f t="shared" si="30"/>
        <v>0</v>
      </c>
      <c r="M104" s="14">
        <f t="shared" si="30"/>
        <v>0</v>
      </c>
      <c r="N104" s="14">
        <f t="shared" si="30"/>
        <v>0</v>
      </c>
      <c r="O104" s="14">
        <f t="shared" si="30"/>
        <v>0</v>
      </c>
      <c r="P104" s="14">
        <f t="shared" si="30"/>
        <v>0</v>
      </c>
      <c r="Q104" s="39">
        <f t="shared" si="30"/>
        <v>0</v>
      </c>
    </row>
    <row r="105" spans="1:17" x14ac:dyDescent="0.35">
      <c r="A105" s="16">
        <v>0.20833333333333301</v>
      </c>
      <c r="B105" s="39">
        <f t="shared" si="27"/>
        <v>1</v>
      </c>
      <c r="C105" s="67" t="str">
        <f t="shared" si="28"/>
        <v>-</v>
      </c>
      <c r="D105" s="67">
        <v>32.5</v>
      </c>
      <c r="E105" s="68" t="s">
        <v>45</v>
      </c>
      <c r="F105" s="14">
        <f t="shared" si="30"/>
        <v>0</v>
      </c>
      <c r="G105" s="14">
        <f t="shared" si="30"/>
        <v>0</v>
      </c>
      <c r="H105" s="14">
        <f t="shared" si="30"/>
        <v>0</v>
      </c>
      <c r="I105" s="14">
        <f t="shared" si="30"/>
        <v>0</v>
      </c>
      <c r="J105" s="14">
        <f t="shared" si="30"/>
        <v>0</v>
      </c>
      <c r="K105" s="14">
        <f t="shared" si="29"/>
        <v>1</v>
      </c>
      <c r="L105" s="14">
        <f t="shared" si="30"/>
        <v>0</v>
      </c>
      <c r="M105" s="14">
        <f t="shared" si="30"/>
        <v>0</v>
      </c>
      <c r="N105" s="14">
        <f t="shared" si="30"/>
        <v>0</v>
      </c>
      <c r="O105" s="14">
        <f t="shared" si="30"/>
        <v>0</v>
      </c>
      <c r="P105" s="14">
        <f t="shared" si="30"/>
        <v>0</v>
      </c>
      <c r="Q105" s="39">
        <f t="shared" si="30"/>
        <v>0</v>
      </c>
    </row>
    <row r="106" spans="1:17" x14ac:dyDescent="0.35">
      <c r="A106" s="16">
        <v>0.25</v>
      </c>
      <c r="B106" s="39">
        <f t="shared" si="27"/>
        <v>3</v>
      </c>
      <c r="C106" s="67">
        <f t="shared" si="28"/>
        <v>38.825162428273963</v>
      </c>
      <c r="D106" s="67">
        <v>35.833333333333336</v>
      </c>
      <c r="E106" s="68">
        <v>2.8867513459481158</v>
      </c>
      <c r="F106" s="14">
        <f t="shared" si="30"/>
        <v>0</v>
      </c>
      <c r="G106" s="14">
        <f t="shared" si="30"/>
        <v>0</v>
      </c>
      <c r="H106" s="14">
        <f t="shared" si="30"/>
        <v>0</v>
      </c>
      <c r="I106" s="14">
        <f t="shared" si="30"/>
        <v>0</v>
      </c>
      <c r="J106" s="14">
        <f t="shared" si="30"/>
        <v>0</v>
      </c>
      <c r="K106" s="14">
        <f t="shared" si="29"/>
        <v>1</v>
      </c>
      <c r="L106" s="14">
        <f t="shared" si="30"/>
        <v>2</v>
      </c>
      <c r="M106" s="14">
        <f t="shared" si="30"/>
        <v>0</v>
      </c>
      <c r="N106" s="14">
        <f t="shared" si="30"/>
        <v>0</v>
      </c>
      <c r="O106" s="14">
        <f t="shared" si="30"/>
        <v>0</v>
      </c>
      <c r="P106" s="14">
        <f t="shared" si="30"/>
        <v>0</v>
      </c>
      <c r="Q106" s="39">
        <f t="shared" si="30"/>
        <v>0</v>
      </c>
    </row>
    <row r="107" spans="1:17" x14ac:dyDescent="0.35">
      <c r="A107" s="16">
        <v>0.29166666666666702</v>
      </c>
      <c r="B107" s="39">
        <f t="shared" si="27"/>
        <v>13</v>
      </c>
      <c r="C107" s="67">
        <f t="shared" si="28"/>
        <v>34.561380192041256</v>
      </c>
      <c r="D107" s="67">
        <v>28.26923076923077</v>
      </c>
      <c r="E107" s="68">
        <v>6.0711592269495194</v>
      </c>
      <c r="F107" s="14">
        <f t="shared" si="30"/>
        <v>0</v>
      </c>
      <c r="G107" s="14">
        <f t="shared" si="30"/>
        <v>0</v>
      </c>
      <c r="H107" s="14">
        <f t="shared" si="30"/>
        <v>1</v>
      </c>
      <c r="I107" s="14">
        <f t="shared" si="30"/>
        <v>3</v>
      </c>
      <c r="J107" s="14">
        <f t="shared" si="30"/>
        <v>4</v>
      </c>
      <c r="K107" s="14">
        <f t="shared" si="29"/>
        <v>3</v>
      </c>
      <c r="L107" s="14">
        <f t="shared" si="30"/>
        <v>2</v>
      </c>
      <c r="M107" s="14">
        <f t="shared" si="30"/>
        <v>0</v>
      </c>
      <c r="N107" s="14">
        <f t="shared" si="30"/>
        <v>0</v>
      </c>
      <c r="O107" s="14">
        <f t="shared" si="30"/>
        <v>0</v>
      </c>
      <c r="P107" s="14">
        <f t="shared" si="30"/>
        <v>0</v>
      </c>
      <c r="Q107" s="39">
        <f t="shared" si="30"/>
        <v>0</v>
      </c>
    </row>
    <row r="108" spans="1:17" x14ac:dyDescent="0.35">
      <c r="A108" s="16">
        <v>0.33333333333333298</v>
      </c>
      <c r="B108" s="39">
        <f t="shared" si="27"/>
        <v>17</v>
      </c>
      <c r="C108" s="67">
        <f t="shared" si="28"/>
        <v>33.432323037908979</v>
      </c>
      <c r="D108" s="67">
        <v>27.794117647058822</v>
      </c>
      <c r="E108" s="68">
        <v>5.4401827391452713</v>
      </c>
      <c r="F108" s="14">
        <f t="shared" si="30"/>
        <v>0</v>
      </c>
      <c r="G108" s="14">
        <f t="shared" si="30"/>
        <v>0</v>
      </c>
      <c r="H108" s="14">
        <f t="shared" si="30"/>
        <v>2</v>
      </c>
      <c r="I108" s="14">
        <f t="shared" si="30"/>
        <v>3</v>
      </c>
      <c r="J108" s="14">
        <f t="shared" si="30"/>
        <v>4</v>
      </c>
      <c r="K108" s="14">
        <f t="shared" si="29"/>
        <v>8</v>
      </c>
      <c r="L108" s="14">
        <f t="shared" si="30"/>
        <v>0</v>
      </c>
      <c r="M108" s="14">
        <f t="shared" si="30"/>
        <v>0</v>
      </c>
      <c r="N108" s="14">
        <f t="shared" si="30"/>
        <v>0</v>
      </c>
      <c r="O108" s="14">
        <f t="shared" si="30"/>
        <v>0</v>
      </c>
      <c r="P108" s="14">
        <f t="shared" si="30"/>
        <v>0</v>
      </c>
      <c r="Q108" s="39">
        <f t="shared" si="30"/>
        <v>0</v>
      </c>
    </row>
    <row r="109" spans="1:17" x14ac:dyDescent="0.35">
      <c r="A109" s="16">
        <v>0.375</v>
      </c>
      <c r="B109" s="39">
        <f t="shared" si="27"/>
        <v>56</v>
      </c>
      <c r="C109" s="67">
        <f t="shared" si="28"/>
        <v>33.752036595112543</v>
      </c>
      <c r="D109" s="67">
        <v>29.285714285714285</v>
      </c>
      <c r="E109" s="68">
        <v>4.3094580368566753</v>
      </c>
      <c r="F109" s="14">
        <f t="shared" si="30"/>
        <v>0</v>
      </c>
      <c r="G109" s="14">
        <f t="shared" si="30"/>
        <v>0</v>
      </c>
      <c r="H109" s="14">
        <f t="shared" si="30"/>
        <v>2</v>
      </c>
      <c r="I109" s="14">
        <f t="shared" si="30"/>
        <v>6</v>
      </c>
      <c r="J109" s="14">
        <f t="shared" si="30"/>
        <v>20</v>
      </c>
      <c r="K109" s="14">
        <f t="shared" si="29"/>
        <v>26</v>
      </c>
      <c r="L109" s="14">
        <f t="shared" si="30"/>
        <v>2</v>
      </c>
      <c r="M109" s="14">
        <f t="shared" si="30"/>
        <v>0</v>
      </c>
      <c r="N109" s="14">
        <f t="shared" si="30"/>
        <v>0</v>
      </c>
      <c r="O109" s="14">
        <f t="shared" si="30"/>
        <v>0</v>
      </c>
      <c r="P109" s="14">
        <f t="shared" si="30"/>
        <v>0</v>
      </c>
      <c r="Q109" s="39">
        <f t="shared" si="30"/>
        <v>0</v>
      </c>
    </row>
    <row r="110" spans="1:17" x14ac:dyDescent="0.35">
      <c r="A110" s="16">
        <v>0.41666666666666702</v>
      </c>
      <c r="B110" s="39">
        <f t="shared" si="27"/>
        <v>29</v>
      </c>
      <c r="C110" s="67">
        <f t="shared" si="28"/>
        <v>32.717649150485755</v>
      </c>
      <c r="D110" s="67">
        <v>26.46551724137931</v>
      </c>
      <c r="E110" s="68">
        <v>6.0325471913416129</v>
      </c>
      <c r="F110" s="14">
        <f t="shared" si="30"/>
        <v>0</v>
      </c>
      <c r="G110" s="14">
        <f t="shared" si="30"/>
        <v>1</v>
      </c>
      <c r="H110" s="14">
        <f t="shared" si="30"/>
        <v>2</v>
      </c>
      <c r="I110" s="14">
        <f t="shared" si="30"/>
        <v>9</v>
      </c>
      <c r="J110" s="14">
        <f t="shared" si="30"/>
        <v>10</v>
      </c>
      <c r="K110" s="14">
        <f t="shared" si="29"/>
        <v>4</v>
      </c>
      <c r="L110" s="14">
        <f t="shared" si="30"/>
        <v>3</v>
      </c>
      <c r="M110" s="14">
        <f t="shared" si="30"/>
        <v>0</v>
      </c>
      <c r="N110" s="14">
        <f t="shared" si="30"/>
        <v>0</v>
      </c>
      <c r="O110" s="14">
        <f t="shared" si="30"/>
        <v>0</v>
      </c>
      <c r="P110" s="14">
        <f t="shared" si="30"/>
        <v>0</v>
      </c>
      <c r="Q110" s="39">
        <f t="shared" si="30"/>
        <v>0</v>
      </c>
    </row>
    <row r="111" spans="1:17" x14ac:dyDescent="0.35">
      <c r="A111" s="16">
        <v>0.45833333333333298</v>
      </c>
      <c r="B111" s="39">
        <f t="shared" si="27"/>
        <v>28</v>
      </c>
      <c r="C111" s="67">
        <f t="shared" si="28"/>
        <v>31.543740680554038</v>
      </c>
      <c r="D111" s="67">
        <v>25.892857142857142</v>
      </c>
      <c r="E111" s="68">
        <v>5.452415609510707</v>
      </c>
      <c r="F111" s="14">
        <f t="shared" si="30"/>
        <v>0</v>
      </c>
      <c r="G111" s="14">
        <f t="shared" si="30"/>
        <v>1</v>
      </c>
      <c r="H111" s="14">
        <f t="shared" si="30"/>
        <v>2</v>
      </c>
      <c r="I111" s="14">
        <f t="shared" si="30"/>
        <v>9</v>
      </c>
      <c r="J111" s="14">
        <f t="shared" si="30"/>
        <v>10</v>
      </c>
      <c r="K111" s="14">
        <f t="shared" si="29"/>
        <v>5</v>
      </c>
      <c r="L111" s="14">
        <f t="shared" si="30"/>
        <v>1</v>
      </c>
      <c r="M111" s="14">
        <f t="shared" si="30"/>
        <v>0</v>
      </c>
      <c r="N111" s="14">
        <f t="shared" si="30"/>
        <v>0</v>
      </c>
      <c r="O111" s="14">
        <f t="shared" si="30"/>
        <v>0</v>
      </c>
      <c r="P111" s="14">
        <f t="shared" si="30"/>
        <v>0</v>
      </c>
      <c r="Q111" s="39">
        <f t="shared" si="30"/>
        <v>0</v>
      </c>
    </row>
    <row r="112" spans="1:17" x14ac:dyDescent="0.35">
      <c r="A112" s="16">
        <v>0.5</v>
      </c>
      <c r="B112" s="39">
        <f t="shared" si="27"/>
        <v>33</v>
      </c>
      <c r="C112" s="67">
        <f t="shared" si="28"/>
        <v>31.701961203270109</v>
      </c>
      <c r="D112" s="67">
        <v>25.545454545454547</v>
      </c>
      <c r="E112" s="68">
        <v>5.9402804494553854</v>
      </c>
      <c r="F112" s="14">
        <f t="shared" si="30"/>
        <v>1</v>
      </c>
      <c r="G112" s="14">
        <f t="shared" si="30"/>
        <v>1</v>
      </c>
      <c r="H112" s="14">
        <f t="shared" si="30"/>
        <v>0</v>
      </c>
      <c r="I112" s="14">
        <f t="shared" si="30"/>
        <v>14</v>
      </c>
      <c r="J112" s="14">
        <f t="shared" si="30"/>
        <v>11</v>
      </c>
      <c r="K112" s="14">
        <f t="shared" si="29"/>
        <v>4</v>
      </c>
      <c r="L112" s="14">
        <f t="shared" si="30"/>
        <v>2</v>
      </c>
      <c r="M112" s="14">
        <f t="shared" si="30"/>
        <v>0</v>
      </c>
      <c r="N112" s="14">
        <f t="shared" si="30"/>
        <v>0</v>
      </c>
      <c r="O112" s="14">
        <f t="shared" si="30"/>
        <v>0</v>
      </c>
      <c r="P112" s="14">
        <f t="shared" si="30"/>
        <v>0</v>
      </c>
      <c r="Q112" s="39">
        <f t="shared" si="30"/>
        <v>0</v>
      </c>
    </row>
    <row r="113" spans="1:17" x14ac:dyDescent="0.35">
      <c r="A113" s="16">
        <v>0.54166666666666696</v>
      </c>
      <c r="B113" s="39">
        <f t="shared" si="27"/>
        <v>33</v>
      </c>
      <c r="C113" s="67">
        <f t="shared" si="28"/>
        <v>31.30510734179061</v>
      </c>
      <c r="D113" s="67">
        <v>25.075757575757574</v>
      </c>
      <c r="E113" s="68">
        <v>6.010565193007559</v>
      </c>
      <c r="F113" s="14">
        <f t="shared" si="30"/>
        <v>0</v>
      </c>
      <c r="G113" s="14">
        <f t="shared" si="30"/>
        <v>2</v>
      </c>
      <c r="H113" s="14">
        <f t="shared" si="30"/>
        <v>4</v>
      </c>
      <c r="I113" s="14">
        <f t="shared" si="30"/>
        <v>9</v>
      </c>
      <c r="J113" s="14">
        <f t="shared" si="30"/>
        <v>13</v>
      </c>
      <c r="K113" s="14">
        <f t="shared" si="29"/>
        <v>3</v>
      </c>
      <c r="L113" s="14">
        <f t="shared" si="30"/>
        <v>2</v>
      </c>
      <c r="M113" s="14">
        <f t="shared" si="30"/>
        <v>0</v>
      </c>
      <c r="N113" s="14">
        <f t="shared" si="30"/>
        <v>0</v>
      </c>
      <c r="O113" s="14">
        <f t="shared" si="30"/>
        <v>0</v>
      </c>
      <c r="P113" s="14">
        <f t="shared" si="30"/>
        <v>0</v>
      </c>
      <c r="Q113" s="39">
        <f t="shared" si="30"/>
        <v>0</v>
      </c>
    </row>
    <row r="114" spans="1:17" x14ac:dyDescent="0.35">
      <c r="A114" s="16">
        <v>0.58333333333333304</v>
      </c>
      <c r="B114" s="39">
        <f t="shared" si="27"/>
        <v>34</v>
      </c>
      <c r="C114" s="67">
        <f t="shared" si="28"/>
        <v>39.100730319645706</v>
      </c>
      <c r="D114" s="67">
        <v>27.867647058823529</v>
      </c>
      <c r="E114" s="68">
        <v>10.838559688172687</v>
      </c>
      <c r="F114" s="14">
        <f t="shared" si="30"/>
        <v>0</v>
      </c>
      <c r="G114" s="14">
        <f t="shared" si="30"/>
        <v>1</v>
      </c>
      <c r="H114" s="14">
        <f t="shared" si="30"/>
        <v>5</v>
      </c>
      <c r="I114" s="14">
        <f t="shared" si="30"/>
        <v>9</v>
      </c>
      <c r="J114" s="14">
        <f t="shared" si="30"/>
        <v>10</v>
      </c>
      <c r="K114" s="14">
        <f t="shared" si="29"/>
        <v>5</v>
      </c>
      <c r="L114" s="14">
        <f t="shared" si="30"/>
        <v>1</v>
      </c>
      <c r="M114" s="14">
        <f t="shared" si="30"/>
        <v>0</v>
      </c>
      <c r="N114" s="14">
        <f t="shared" si="30"/>
        <v>1</v>
      </c>
      <c r="O114" s="14">
        <f t="shared" si="30"/>
        <v>0</v>
      </c>
      <c r="P114" s="14">
        <f t="shared" si="30"/>
        <v>1</v>
      </c>
      <c r="Q114" s="39">
        <f t="shared" si="30"/>
        <v>1</v>
      </c>
    </row>
    <row r="115" spans="1:17" x14ac:dyDescent="0.35">
      <c r="A115" s="16">
        <v>0.625</v>
      </c>
      <c r="B115" s="39">
        <f t="shared" si="27"/>
        <v>35</v>
      </c>
      <c r="C115" s="67">
        <f t="shared" si="28"/>
        <v>31.086520446685892</v>
      </c>
      <c r="D115" s="67">
        <v>24.642857142857142</v>
      </c>
      <c r="E115" s="68">
        <v>6.2173517018803057</v>
      </c>
      <c r="F115" s="14">
        <f t="shared" si="30"/>
        <v>0</v>
      </c>
      <c r="G115" s="14">
        <f t="shared" si="30"/>
        <v>3</v>
      </c>
      <c r="H115" s="14">
        <f t="shared" si="30"/>
        <v>4</v>
      </c>
      <c r="I115" s="14">
        <f t="shared" si="30"/>
        <v>11</v>
      </c>
      <c r="J115" s="14">
        <f t="shared" si="30"/>
        <v>10</v>
      </c>
      <c r="K115" s="14">
        <f t="shared" si="29"/>
        <v>6</v>
      </c>
      <c r="L115" s="14">
        <f t="shared" si="30"/>
        <v>1</v>
      </c>
      <c r="M115" s="14">
        <f t="shared" si="30"/>
        <v>0</v>
      </c>
      <c r="N115" s="14">
        <f t="shared" si="30"/>
        <v>0</v>
      </c>
      <c r="O115" s="14">
        <f t="shared" si="30"/>
        <v>0</v>
      </c>
      <c r="P115" s="14">
        <f t="shared" si="30"/>
        <v>0</v>
      </c>
      <c r="Q115" s="39">
        <f t="shared" si="30"/>
        <v>0</v>
      </c>
    </row>
    <row r="116" spans="1:17" x14ac:dyDescent="0.35">
      <c r="A116" s="16">
        <v>0.66666666666666696</v>
      </c>
      <c r="B116" s="39">
        <f t="shared" si="27"/>
        <v>58</v>
      </c>
      <c r="C116" s="67">
        <f t="shared" si="28"/>
        <v>29.940954236168462</v>
      </c>
      <c r="D116" s="67">
        <v>23.543103448275861</v>
      </c>
      <c r="E116" s="68">
        <v>6.1731481936439598</v>
      </c>
      <c r="F116" s="14">
        <f t="shared" si="30"/>
        <v>1</v>
      </c>
      <c r="G116" s="14">
        <f t="shared" si="30"/>
        <v>5</v>
      </c>
      <c r="H116" s="14">
        <f t="shared" si="30"/>
        <v>6</v>
      </c>
      <c r="I116" s="14">
        <f t="shared" si="30"/>
        <v>24</v>
      </c>
      <c r="J116" s="14">
        <f t="shared" si="30"/>
        <v>16</v>
      </c>
      <c r="K116" s="14">
        <f t="shared" si="30"/>
        <v>3</v>
      </c>
      <c r="L116" s="14">
        <f t="shared" si="30"/>
        <v>3</v>
      </c>
      <c r="M116" s="14">
        <f t="shared" si="30"/>
        <v>0</v>
      </c>
      <c r="N116" s="14">
        <f t="shared" si="30"/>
        <v>0</v>
      </c>
      <c r="O116" s="14">
        <f t="shared" si="30"/>
        <v>0</v>
      </c>
      <c r="P116" s="14">
        <f t="shared" si="30"/>
        <v>0</v>
      </c>
      <c r="Q116" s="39">
        <f t="shared" si="30"/>
        <v>0</v>
      </c>
    </row>
    <row r="117" spans="1:17" x14ac:dyDescent="0.35">
      <c r="A117" s="16">
        <v>0.70833333333333304</v>
      </c>
      <c r="B117" s="39">
        <f t="shared" si="27"/>
        <v>44</v>
      </c>
      <c r="C117" s="67">
        <f t="shared" si="28"/>
        <v>29.404098678495281</v>
      </c>
      <c r="D117" s="67">
        <v>23.977272727272727</v>
      </c>
      <c r="E117" s="68">
        <v>5.2362272782926986</v>
      </c>
      <c r="F117" s="14">
        <f t="shared" ref="F117:Q123" si="31">F71+F25</f>
        <v>0</v>
      </c>
      <c r="G117" s="14">
        <f t="shared" si="31"/>
        <v>3</v>
      </c>
      <c r="H117" s="14">
        <f t="shared" si="31"/>
        <v>3</v>
      </c>
      <c r="I117" s="14">
        <f t="shared" si="31"/>
        <v>21</v>
      </c>
      <c r="J117" s="14">
        <f t="shared" si="31"/>
        <v>14</v>
      </c>
      <c r="K117" s="14">
        <f t="shared" si="31"/>
        <v>1</v>
      </c>
      <c r="L117" s="14">
        <f t="shared" si="31"/>
        <v>2</v>
      </c>
      <c r="M117" s="14">
        <f t="shared" si="31"/>
        <v>0</v>
      </c>
      <c r="N117" s="14">
        <f t="shared" si="31"/>
        <v>0</v>
      </c>
      <c r="O117" s="14">
        <f t="shared" si="31"/>
        <v>0</v>
      </c>
      <c r="P117" s="14">
        <f t="shared" si="31"/>
        <v>0</v>
      </c>
      <c r="Q117" s="39">
        <f t="shared" si="31"/>
        <v>0</v>
      </c>
    </row>
    <row r="118" spans="1:17" x14ac:dyDescent="0.35">
      <c r="A118" s="16">
        <v>0.75</v>
      </c>
      <c r="B118" s="39">
        <f t="shared" si="27"/>
        <v>57</v>
      </c>
      <c r="C118" s="67">
        <f t="shared" si="28"/>
        <v>32.020673750601837</v>
      </c>
      <c r="D118" s="67">
        <v>26.798245614035089</v>
      </c>
      <c r="E118" s="68">
        <v>5.0390082367490807</v>
      </c>
      <c r="F118" s="14">
        <f t="shared" si="31"/>
        <v>0</v>
      </c>
      <c r="G118" s="14">
        <f t="shared" si="31"/>
        <v>0</v>
      </c>
      <c r="H118" s="14">
        <f t="shared" si="31"/>
        <v>4</v>
      </c>
      <c r="I118" s="14">
        <f t="shared" si="31"/>
        <v>17</v>
      </c>
      <c r="J118" s="14">
        <f t="shared" si="31"/>
        <v>22</v>
      </c>
      <c r="K118" s="14">
        <f t="shared" si="31"/>
        <v>12</v>
      </c>
      <c r="L118" s="14">
        <f t="shared" si="31"/>
        <v>1</v>
      </c>
      <c r="M118" s="14">
        <f t="shared" si="31"/>
        <v>1</v>
      </c>
      <c r="N118" s="14">
        <f t="shared" si="31"/>
        <v>0</v>
      </c>
      <c r="O118" s="14">
        <f t="shared" si="31"/>
        <v>0</v>
      </c>
      <c r="P118" s="14">
        <f t="shared" si="31"/>
        <v>0</v>
      </c>
      <c r="Q118" s="39">
        <f t="shared" si="31"/>
        <v>0</v>
      </c>
    </row>
    <row r="119" spans="1:17" x14ac:dyDescent="0.35">
      <c r="A119" s="16">
        <v>0.79166666666666696</v>
      </c>
      <c r="B119" s="39">
        <f t="shared" si="27"/>
        <v>32</v>
      </c>
      <c r="C119" s="67">
        <f t="shared" si="28"/>
        <v>34.240489206073576</v>
      </c>
      <c r="D119" s="67">
        <v>28.4375</v>
      </c>
      <c r="E119" s="68">
        <v>5.5991790872960037</v>
      </c>
      <c r="F119" s="14">
        <f t="shared" si="31"/>
        <v>0</v>
      </c>
      <c r="G119" s="14">
        <f t="shared" si="31"/>
        <v>0</v>
      </c>
      <c r="H119" s="14">
        <f t="shared" si="31"/>
        <v>0</v>
      </c>
      <c r="I119" s="14">
        <f t="shared" si="31"/>
        <v>12</v>
      </c>
      <c r="J119" s="14">
        <f t="shared" si="31"/>
        <v>6</v>
      </c>
      <c r="K119" s="14">
        <f t="shared" si="31"/>
        <v>11</v>
      </c>
      <c r="L119" s="14">
        <f t="shared" si="31"/>
        <v>2</v>
      </c>
      <c r="M119" s="14">
        <f t="shared" si="31"/>
        <v>1</v>
      </c>
      <c r="N119" s="14">
        <f t="shared" si="31"/>
        <v>0</v>
      </c>
      <c r="O119" s="14">
        <f t="shared" si="31"/>
        <v>0</v>
      </c>
      <c r="P119" s="14">
        <f t="shared" si="31"/>
        <v>0</v>
      </c>
      <c r="Q119" s="39">
        <f t="shared" si="31"/>
        <v>0</v>
      </c>
    </row>
    <row r="120" spans="1:17" x14ac:dyDescent="0.35">
      <c r="A120" s="16">
        <v>0.83333333333333304</v>
      </c>
      <c r="B120" s="39">
        <f t="shared" si="27"/>
        <v>42</v>
      </c>
      <c r="C120" s="67">
        <f t="shared" si="28"/>
        <v>33.381526458986066</v>
      </c>
      <c r="D120" s="67">
        <v>27.38095238095238</v>
      </c>
      <c r="E120" s="68">
        <v>5.7898244674196135</v>
      </c>
      <c r="F120" s="14">
        <f t="shared" si="31"/>
        <v>0</v>
      </c>
      <c r="G120" s="14">
        <f t="shared" si="31"/>
        <v>1</v>
      </c>
      <c r="H120" s="14">
        <f t="shared" si="31"/>
        <v>1</v>
      </c>
      <c r="I120" s="14">
        <f t="shared" si="31"/>
        <v>14</v>
      </c>
      <c r="J120" s="14">
        <f t="shared" si="31"/>
        <v>12</v>
      </c>
      <c r="K120" s="14">
        <f t="shared" si="31"/>
        <v>11</v>
      </c>
      <c r="L120" s="14">
        <f t="shared" si="31"/>
        <v>2</v>
      </c>
      <c r="M120" s="14">
        <f t="shared" si="31"/>
        <v>1</v>
      </c>
      <c r="N120" s="14">
        <f t="shared" si="31"/>
        <v>0</v>
      </c>
      <c r="O120" s="14">
        <f t="shared" si="31"/>
        <v>0</v>
      </c>
      <c r="P120" s="14">
        <f t="shared" si="31"/>
        <v>0</v>
      </c>
      <c r="Q120" s="39">
        <f t="shared" si="31"/>
        <v>0</v>
      </c>
    </row>
    <row r="121" spans="1:17" x14ac:dyDescent="0.35">
      <c r="A121" s="16">
        <v>0.875</v>
      </c>
      <c r="B121" s="39">
        <f t="shared" si="27"/>
        <v>28</v>
      </c>
      <c r="C121" s="67">
        <f t="shared" si="28"/>
        <v>37.215026352134331</v>
      </c>
      <c r="D121" s="67">
        <v>29.821428571428573</v>
      </c>
      <c r="E121" s="68">
        <v>7.1339229840850598</v>
      </c>
      <c r="F121" s="14">
        <f t="shared" si="31"/>
        <v>0</v>
      </c>
      <c r="G121" s="14">
        <f t="shared" si="31"/>
        <v>1</v>
      </c>
      <c r="H121" s="14">
        <f t="shared" si="31"/>
        <v>1</v>
      </c>
      <c r="I121" s="14">
        <f t="shared" si="31"/>
        <v>1</v>
      </c>
      <c r="J121" s="14">
        <f t="shared" si="31"/>
        <v>14</v>
      </c>
      <c r="K121" s="14">
        <f t="shared" si="31"/>
        <v>7</v>
      </c>
      <c r="L121" s="14">
        <f t="shared" si="31"/>
        <v>2</v>
      </c>
      <c r="M121" s="14">
        <f t="shared" si="31"/>
        <v>0</v>
      </c>
      <c r="N121" s="14">
        <f t="shared" si="31"/>
        <v>2</v>
      </c>
      <c r="O121" s="14">
        <f t="shared" si="31"/>
        <v>0</v>
      </c>
      <c r="P121" s="14">
        <f t="shared" si="31"/>
        <v>0</v>
      </c>
      <c r="Q121" s="39">
        <f t="shared" si="31"/>
        <v>0</v>
      </c>
    </row>
    <row r="122" spans="1:17" x14ac:dyDescent="0.35">
      <c r="A122" s="16">
        <v>0.91666666666666696</v>
      </c>
      <c r="B122" s="39">
        <f t="shared" si="27"/>
        <v>11</v>
      </c>
      <c r="C122" s="67">
        <f t="shared" si="28"/>
        <v>36.133096101873441</v>
      </c>
      <c r="D122" s="67">
        <v>27.954545454545453</v>
      </c>
      <c r="E122" s="68">
        <v>7.8913070699806891</v>
      </c>
      <c r="F122" s="14">
        <f t="shared" si="31"/>
        <v>0</v>
      </c>
      <c r="G122" s="14">
        <f t="shared" si="31"/>
        <v>0</v>
      </c>
      <c r="H122" s="14">
        <f t="shared" si="31"/>
        <v>2</v>
      </c>
      <c r="I122" s="14">
        <f t="shared" si="31"/>
        <v>3</v>
      </c>
      <c r="J122" s="14">
        <f t="shared" si="31"/>
        <v>0</v>
      </c>
      <c r="K122" s="14">
        <f t="shared" si="31"/>
        <v>5</v>
      </c>
      <c r="L122" s="14">
        <f t="shared" si="31"/>
        <v>0</v>
      </c>
      <c r="M122" s="14">
        <f t="shared" si="31"/>
        <v>1</v>
      </c>
      <c r="N122" s="14">
        <f t="shared" si="31"/>
        <v>0</v>
      </c>
      <c r="O122" s="14">
        <f t="shared" si="31"/>
        <v>0</v>
      </c>
      <c r="P122" s="14">
        <f t="shared" si="31"/>
        <v>0</v>
      </c>
      <c r="Q122" s="39">
        <f t="shared" si="31"/>
        <v>0</v>
      </c>
    </row>
    <row r="123" spans="1:17" ht="15" thickBot="1" x14ac:dyDescent="0.4">
      <c r="A123" s="18">
        <v>0.95833333333333304</v>
      </c>
      <c r="B123" s="47">
        <f t="shared" si="27"/>
        <v>4</v>
      </c>
      <c r="C123" s="69">
        <f t="shared" si="28"/>
        <v>31.731085282367477</v>
      </c>
      <c r="D123" s="69">
        <v>27.5</v>
      </c>
      <c r="E123" s="70">
        <v>4.0824829046386304</v>
      </c>
      <c r="F123" s="19">
        <f t="shared" si="31"/>
        <v>0</v>
      </c>
      <c r="G123" s="19">
        <f t="shared" si="31"/>
        <v>0</v>
      </c>
      <c r="H123" s="19">
        <f t="shared" si="31"/>
        <v>0</v>
      </c>
      <c r="I123" s="19">
        <f t="shared" si="31"/>
        <v>1</v>
      </c>
      <c r="J123" s="19">
        <f t="shared" si="31"/>
        <v>2</v>
      </c>
      <c r="K123" s="19">
        <f t="shared" si="31"/>
        <v>1</v>
      </c>
      <c r="L123" s="19">
        <f t="shared" si="31"/>
        <v>0</v>
      </c>
      <c r="M123" s="19">
        <f t="shared" si="31"/>
        <v>0</v>
      </c>
      <c r="N123" s="19">
        <f t="shared" si="31"/>
        <v>0</v>
      </c>
      <c r="O123" s="19">
        <f t="shared" si="31"/>
        <v>0</v>
      </c>
      <c r="P123" s="19">
        <f t="shared" si="31"/>
        <v>0</v>
      </c>
      <c r="Q123" s="47">
        <f t="shared" si="31"/>
        <v>0</v>
      </c>
    </row>
    <row r="124" spans="1:17" x14ac:dyDescent="0.35">
      <c r="A124" s="21"/>
      <c r="B124" s="39"/>
      <c r="C124" s="67"/>
      <c r="D124" s="67"/>
      <c r="E124" s="68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9"/>
    </row>
    <row r="125" spans="1:17" x14ac:dyDescent="0.35">
      <c r="A125" s="21" t="s">
        <v>15</v>
      </c>
      <c r="B125" s="39"/>
      <c r="C125" s="67"/>
      <c r="D125" s="67"/>
      <c r="E125" s="68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39"/>
    </row>
    <row r="126" spans="1:17" x14ac:dyDescent="0.35">
      <c r="A126" s="21" t="s">
        <v>46</v>
      </c>
      <c r="B126" s="39">
        <f>SUM(B110:B111)</f>
        <v>57</v>
      </c>
      <c r="C126" s="67">
        <f t="shared" ref="C126:C129" si="32">IF(E126&lt;&gt;"-",D126+(1.0364*E126),"-")</f>
        <v>32.102842387884984</v>
      </c>
      <c r="D126" s="67">
        <v>26.184210526315791</v>
      </c>
      <c r="E126" s="68">
        <v>5.7107601906302516</v>
      </c>
      <c r="F126" s="14">
        <f>SUM(F110:F111)</f>
        <v>0</v>
      </c>
      <c r="G126" s="14">
        <f t="shared" ref="G126:Q126" si="33">SUM(G110:G111)</f>
        <v>2</v>
      </c>
      <c r="H126" s="14">
        <f t="shared" si="33"/>
        <v>4</v>
      </c>
      <c r="I126" s="14">
        <f t="shared" si="33"/>
        <v>18</v>
      </c>
      <c r="J126" s="14">
        <f t="shared" si="33"/>
        <v>20</v>
      </c>
      <c r="K126" s="14">
        <f t="shared" si="33"/>
        <v>9</v>
      </c>
      <c r="L126" s="14">
        <f t="shared" si="33"/>
        <v>4</v>
      </c>
      <c r="M126" s="14">
        <f t="shared" si="33"/>
        <v>0</v>
      </c>
      <c r="N126" s="14">
        <f t="shared" si="33"/>
        <v>0</v>
      </c>
      <c r="O126" s="14">
        <f t="shared" si="33"/>
        <v>0</v>
      </c>
      <c r="P126" s="14">
        <f t="shared" si="33"/>
        <v>0</v>
      </c>
      <c r="Q126" s="39">
        <f t="shared" si="33"/>
        <v>0</v>
      </c>
    </row>
    <row r="127" spans="1:17" x14ac:dyDescent="0.35">
      <c r="A127" s="21" t="s">
        <v>47</v>
      </c>
      <c r="B127" s="39">
        <f>SUM(B114:B115)</f>
        <v>69</v>
      </c>
      <c r="C127" s="67">
        <f t="shared" si="32"/>
        <v>35.442142385899615</v>
      </c>
      <c r="D127" s="67">
        <v>26.231884057971016</v>
      </c>
      <c r="E127" s="68">
        <v>8.8867795522275213</v>
      </c>
      <c r="F127" s="14">
        <f>SUM(F114:F115)</f>
        <v>0</v>
      </c>
      <c r="G127" s="14">
        <f t="shared" ref="G127:Q127" si="34">SUM(G114:G115)</f>
        <v>4</v>
      </c>
      <c r="H127" s="14">
        <f t="shared" si="34"/>
        <v>9</v>
      </c>
      <c r="I127" s="14">
        <f t="shared" si="34"/>
        <v>20</v>
      </c>
      <c r="J127" s="14">
        <f t="shared" si="34"/>
        <v>20</v>
      </c>
      <c r="K127" s="14">
        <f t="shared" si="34"/>
        <v>11</v>
      </c>
      <c r="L127" s="14">
        <f t="shared" si="34"/>
        <v>2</v>
      </c>
      <c r="M127" s="14">
        <f t="shared" si="34"/>
        <v>0</v>
      </c>
      <c r="N127" s="14">
        <f t="shared" si="34"/>
        <v>1</v>
      </c>
      <c r="O127" s="14">
        <f t="shared" si="34"/>
        <v>0</v>
      </c>
      <c r="P127" s="14">
        <f t="shared" si="34"/>
        <v>1</v>
      </c>
      <c r="Q127" s="39">
        <f t="shared" si="34"/>
        <v>1</v>
      </c>
    </row>
    <row r="128" spans="1:17" x14ac:dyDescent="0.35">
      <c r="A128" s="21" t="s">
        <v>16</v>
      </c>
      <c r="B128" s="39">
        <f>SUM(B107:B118)</f>
        <v>437</v>
      </c>
      <c r="C128" s="67">
        <f t="shared" si="32"/>
        <v>32.659409281934998</v>
      </c>
      <c r="D128" s="67">
        <v>26.089244851258581</v>
      </c>
      <c r="E128" s="68">
        <v>6.339409909954087</v>
      </c>
      <c r="F128" s="14">
        <f>SUM(F107:F118)</f>
        <v>2</v>
      </c>
      <c r="G128" s="14">
        <f t="shared" ref="G128:Q128" si="35">SUM(G107:G118)</f>
        <v>17</v>
      </c>
      <c r="H128" s="14">
        <f t="shared" si="35"/>
        <v>35</v>
      </c>
      <c r="I128" s="14">
        <f t="shared" si="35"/>
        <v>135</v>
      </c>
      <c r="J128" s="14">
        <f t="shared" si="35"/>
        <v>144</v>
      </c>
      <c r="K128" s="14">
        <f t="shared" si="35"/>
        <v>80</v>
      </c>
      <c r="L128" s="14">
        <f t="shared" si="35"/>
        <v>20</v>
      </c>
      <c r="M128" s="14">
        <f t="shared" si="35"/>
        <v>1</v>
      </c>
      <c r="N128" s="14">
        <f t="shared" si="35"/>
        <v>1</v>
      </c>
      <c r="O128" s="14">
        <f t="shared" si="35"/>
        <v>0</v>
      </c>
      <c r="P128" s="14">
        <f t="shared" si="35"/>
        <v>1</v>
      </c>
      <c r="Q128" s="39">
        <f t="shared" si="35"/>
        <v>1</v>
      </c>
    </row>
    <row r="129" spans="1:17" x14ac:dyDescent="0.35">
      <c r="A129" s="21" t="s">
        <v>19</v>
      </c>
      <c r="B129" s="39">
        <f>SUM(B100:B123)</f>
        <v>560</v>
      </c>
      <c r="C129" s="67">
        <f t="shared" si="32"/>
        <v>33.254278185553645</v>
      </c>
      <c r="D129" s="67">
        <v>26.587499999999999</v>
      </c>
      <c r="E129" s="68">
        <v>6.432630437624125</v>
      </c>
      <c r="F129" s="14">
        <f t="shared" ref="F129:Q129" si="36">SUM(F100:F123)</f>
        <v>3</v>
      </c>
      <c r="G129" s="14">
        <f t="shared" si="36"/>
        <v>19</v>
      </c>
      <c r="H129" s="14">
        <f t="shared" si="36"/>
        <v>39</v>
      </c>
      <c r="I129" s="14">
        <f t="shared" si="36"/>
        <v>166</v>
      </c>
      <c r="J129" s="14">
        <f t="shared" si="36"/>
        <v>179</v>
      </c>
      <c r="K129" s="14">
        <f t="shared" ref="K129" si="37">SUM(K100:K123)</f>
        <v>117</v>
      </c>
      <c r="L129" s="14">
        <f t="shared" si="36"/>
        <v>28</v>
      </c>
      <c r="M129" s="14">
        <f t="shared" si="36"/>
        <v>4</v>
      </c>
      <c r="N129" s="14">
        <f t="shared" si="36"/>
        <v>3</v>
      </c>
      <c r="O129" s="14">
        <f t="shared" si="36"/>
        <v>0</v>
      </c>
      <c r="P129" s="14">
        <f t="shared" si="36"/>
        <v>1</v>
      </c>
      <c r="Q129" s="39">
        <f t="shared" si="36"/>
        <v>1</v>
      </c>
    </row>
    <row r="130" spans="1:17" ht="15" thickBot="1" x14ac:dyDescent="0.4">
      <c r="A130" s="22"/>
      <c r="B130" s="47"/>
      <c r="C130" s="69"/>
      <c r="D130" s="55"/>
      <c r="E130" s="54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47"/>
    </row>
    <row r="131" spans="1:17" x14ac:dyDescent="0.35">
      <c r="A131" s="21" t="s">
        <v>20</v>
      </c>
      <c r="B131" s="77">
        <f>INDEX(($A100:$Q111),MATCH(B132,B100:B111,0),1)</f>
        <v>0.375</v>
      </c>
      <c r="C131" s="23">
        <f t="shared" ref="C131:O131" si="38">INDEX(($A100:$Q111),MATCH(C132,C100:C111,0),1)</f>
        <v>0.25</v>
      </c>
      <c r="D131" s="23">
        <f t="shared" si="38"/>
        <v>0.25</v>
      </c>
      <c r="E131" s="77">
        <f t="shared" si="38"/>
        <v>0</v>
      </c>
      <c r="F131" s="23">
        <f t="shared" si="38"/>
        <v>0</v>
      </c>
      <c r="G131" s="23">
        <f t="shared" si="38"/>
        <v>0.41666666666666702</v>
      </c>
      <c r="H131" s="23">
        <f t="shared" si="38"/>
        <v>0.33333333333333298</v>
      </c>
      <c r="I131" s="23">
        <f t="shared" si="38"/>
        <v>0.41666666666666702</v>
      </c>
      <c r="J131" s="23">
        <f t="shared" si="38"/>
        <v>0.375</v>
      </c>
      <c r="K131" s="23">
        <f t="shared" si="38"/>
        <v>0.375</v>
      </c>
      <c r="L131" s="23">
        <f t="shared" si="38"/>
        <v>0.41666666666666702</v>
      </c>
      <c r="M131" s="23">
        <f t="shared" si="38"/>
        <v>0</v>
      </c>
      <c r="N131" s="23">
        <f t="shared" si="38"/>
        <v>0</v>
      </c>
      <c r="O131" s="23">
        <f t="shared" si="38"/>
        <v>0</v>
      </c>
      <c r="P131" s="23">
        <f>INDEX(($A100:$Q111),MATCH(P132,P100:P111,0),1)</f>
        <v>0</v>
      </c>
      <c r="Q131" s="77">
        <f t="shared" ref="Q131" si="39">INDEX(($A100:$Q111),MATCH(Q132,Q100:Q111,0),1)</f>
        <v>0</v>
      </c>
    </row>
    <row r="132" spans="1:17" s="28" customFormat="1" x14ac:dyDescent="0.35">
      <c r="A132" s="25"/>
      <c r="B132" s="78">
        <f t="shared" ref="B132:Q132" si="40">MAX(B100:B111)</f>
        <v>56</v>
      </c>
      <c r="C132" s="88">
        <f t="shared" si="40"/>
        <v>38.825162428273963</v>
      </c>
      <c r="D132" s="88">
        <f t="shared" si="40"/>
        <v>35.833333333333336</v>
      </c>
      <c r="E132" s="89">
        <f t="shared" si="40"/>
        <v>13.788582233137676</v>
      </c>
      <c r="F132" s="26">
        <f t="shared" si="40"/>
        <v>1</v>
      </c>
      <c r="G132" s="26">
        <f t="shared" si="40"/>
        <v>1</v>
      </c>
      <c r="H132" s="26">
        <f t="shared" si="40"/>
        <v>2</v>
      </c>
      <c r="I132" s="26">
        <f t="shared" si="40"/>
        <v>9</v>
      </c>
      <c r="J132" s="26">
        <f t="shared" si="40"/>
        <v>20</v>
      </c>
      <c r="K132" s="26">
        <f t="shared" si="40"/>
        <v>26</v>
      </c>
      <c r="L132" s="26">
        <f t="shared" si="40"/>
        <v>3</v>
      </c>
      <c r="M132" s="26">
        <f t="shared" si="40"/>
        <v>0</v>
      </c>
      <c r="N132" s="26">
        <f t="shared" si="40"/>
        <v>0</v>
      </c>
      <c r="O132" s="26">
        <f t="shared" si="40"/>
        <v>0</v>
      </c>
      <c r="P132" s="26">
        <f t="shared" si="40"/>
        <v>0</v>
      </c>
      <c r="Q132" s="78">
        <f t="shared" si="40"/>
        <v>0</v>
      </c>
    </row>
    <row r="133" spans="1:17" x14ac:dyDescent="0.35">
      <c r="A133" s="21"/>
      <c r="B133" s="39"/>
      <c r="C133" s="67"/>
      <c r="D133" s="52"/>
      <c r="E133" s="5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9"/>
    </row>
    <row r="134" spans="1:17" x14ac:dyDescent="0.35">
      <c r="A134" s="21" t="s">
        <v>21</v>
      </c>
      <c r="B134" s="77">
        <f>INDEX(($A112:$Q123),MATCH(B135,B112:B123,0),1)</f>
        <v>0.66666666666666696</v>
      </c>
      <c r="C134" s="23">
        <f t="shared" ref="C134:Q134" si="41">INDEX(($A112:$Q123),MATCH(C135,C112:C123,0),1)</f>
        <v>0.58333333333333304</v>
      </c>
      <c r="D134" s="23">
        <f t="shared" si="41"/>
        <v>0.875</v>
      </c>
      <c r="E134" s="77">
        <f t="shared" si="41"/>
        <v>0.58333333333333304</v>
      </c>
      <c r="F134" s="23">
        <f t="shared" si="41"/>
        <v>0.5</v>
      </c>
      <c r="G134" s="23">
        <f t="shared" si="41"/>
        <v>0.66666666666666696</v>
      </c>
      <c r="H134" s="23">
        <f t="shared" si="41"/>
        <v>0.66666666666666696</v>
      </c>
      <c r="I134" s="23">
        <f t="shared" si="41"/>
        <v>0.66666666666666696</v>
      </c>
      <c r="J134" s="23">
        <f t="shared" si="41"/>
        <v>0.75</v>
      </c>
      <c r="K134" s="23">
        <f t="shared" si="41"/>
        <v>0.75</v>
      </c>
      <c r="L134" s="23">
        <f t="shared" si="41"/>
        <v>0.66666666666666696</v>
      </c>
      <c r="M134" s="23">
        <f t="shared" si="41"/>
        <v>0.75</v>
      </c>
      <c r="N134" s="23">
        <f t="shared" si="41"/>
        <v>0.875</v>
      </c>
      <c r="O134" s="23">
        <f t="shared" si="41"/>
        <v>0.5</v>
      </c>
      <c r="P134" s="23">
        <f t="shared" si="41"/>
        <v>0.58333333333333304</v>
      </c>
      <c r="Q134" s="77">
        <f t="shared" si="41"/>
        <v>0.58333333333333304</v>
      </c>
    </row>
    <row r="135" spans="1:17" s="28" customFormat="1" ht="15" thickBot="1" x14ac:dyDescent="0.4">
      <c r="A135" s="30"/>
      <c r="B135" s="79">
        <f t="shared" ref="B135:Q135" si="42">MAX(B112:B123)</f>
        <v>58</v>
      </c>
      <c r="C135" s="90">
        <f t="shared" si="42"/>
        <v>39.100730319645706</v>
      </c>
      <c r="D135" s="90">
        <f t="shared" si="42"/>
        <v>29.821428571428573</v>
      </c>
      <c r="E135" s="91">
        <f t="shared" si="42"/>
        <v>10.838559688172687</v>
      </c>
      <c r="F135" s="31">
        <f t="shared" si="42"/>
        <v>1</v>
      </c>
      <c r="G135" s="31">
        <f t="shared" si="42"/>
        <v>5</v>
      </c>
      <c r="H135" s="31">
        <f t="shared" si="42"/>
        <v>6</v>
      </c>
      <c r="I135" s="31">
        <f t="shared" si="42"/>
        <v>24</v>
      </c>
      <c r="J135" s="31">
        <f t="shared" si="42"/>
        <v>22</v>
      </c>
      <c r="K135" s="31">
        <f t="shared" si="42"/>
        <v>12</v>
      </c>
      <c r="L135" s="31">
        <f t="shared" si="42"/>
        <v>3</v>
      </c>
      <c r="M135" s="31">
        <f t="shared" si="42"/>
        <v>1</v>
      </c>
      <c r="N135" s="31">
        <f t="shared" si="42"/>
        <v>2</v>
      </c>
      <c r="O135" s="31">
        <f t="shared" si="42"/>
        <v>0</v>
      </c>
      <c r="P135" s="31">
        <f t="shared" si="42"/>
        <v>1</v>
      </c>
      <c r="Q135" s="79">
        <f t="shared" si="42"/>
        <v>1</v>
      </c>
    </row>
    <row r="136" spans="1:17" x14ac:dyDescent="0.35">
      <c r="A136" s="14"/>
      <c r="B136" s="14"/>
      <c r="C136" s="67"/>
      <c r="D136" s="52"/>
      <c r="E136" s="5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35">
      <c r="A137" s="4" t="s">
        <v>22</v>
      </c>
      <c r="Q137" s="6"/>
    </row>
  </sheetData>
  <pageMargins left="0.7" right="0.7" top="0.75" bottom="0.75" header="0.3" footer="0.3"/>
  <pageSetup paperSize="9" scale="52" orientation="portrait" horizontalDpi="0" verticalDpi="0" r:id="rId1"/>
  <rowBreaks count="2" manualBreakCount="2">
    <brk id="45" max="16" man="1"/>
    <brk id="9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3C187-C263-47D1-8B8C-9FF71C01BB2D}">
  <sheetPr codeName="Sheet13"/>
  <dimension ref="A1:R137"/>
  <sheetViews>
    <sheetView zoomScaleNormal="100" workbookViewId="0"/>
  </sheetViews>
  <sheetFormatPr defaultRowHeight="14.5" x14ac:dyDescent="0.35"/>
  <cols>
    <col min="1" max="1" width="11.7265625" customWidth="1"/>
    <col min="3" max="3" width="10.7265625" style="82" customWidth="1"/>
    <col min="4" max="5" width="10.7265625" style="84" customWidth="1"/>
    <col min="17" max="17" width="10.7265625" bestFit="1" customWidth="1"/>
  </cols>
  <sheetData>
    <row r="1" spans="1:18" s="2" customFormat="1" ht="30" customHeight="1" x14ac:dyDescent="0.35">
      <c r="A1" s="1" t="str">
        <f>'Flow Summary'!A1</f>
        <v>Wrexham ATC, Cristionydd Lane</v>
      </c>
      <c r="C1" s="80"/>
      <c r="D1" s="81"/>
      <c r="E1" s="8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4"/>
      <c r="B2" s="4"/>
      <c r="D2" s="83"/>
      <c r="E2" s="83"/>
      <c r="P2" s="4"/>
    </row>
    <row r="3" spans="1:18" x14ac:dyDescent="0.35">
      <c r="A3" s="5"/>
      <c r="F3">
        <v>0</v>
      </c>
      <c r="G3">
        <v>10</v>
      </c>
      <c r="H3">
        <v>15</v>
      </c>
      <c r="I3">
        <v>20</v>
      </c>
      <c r="J3">
        <v>25</v>
      </c>
      <c r="K3">
        <v>30</v>
      </c>
      <c r="L3">
        <v>35</v>
      </c>
      <c r="M3">
        <v>40</v>
      </c>
      <c r="N3">
        <v>45</v>
      </c>
      <c r="O3">
        <v>50</v>
      </c>
      <c r="P3">
        <v>55</v>
      </c>
      <c r="Q3">
        <v>60</v>
      </c>
    </row>
    <row r="4" spans="1:18" x14ac:dyDescent="0.35">
      <c r="A4" s="6" t="s">
        <v>1</v>
      </c>
      <c r="B4" s="4" t="str">
        <f>'Flow Summary'!B4</f>
        <v>Southbound</v>
      </c>
      <c r="F4">
        <v>10</v>
      </c>
      <c r="G4">
        <v>15</v>
      </c>
      <c r="H4">
        <v>20</v>
      </c>
      <c r="I4" s="7">
        <v>25</v>
      </c>
      <c r="J4">
        <v>30</v>
      </c>
      <c r="K4">
        <v>35</v>
      </c>
      <c r="L4">
        <v>40</v>
      </c>
      <c r="M4">
        <v>45</v>
      </c>
      <c r="N4">
        <v>50</v>
      </c>
      <c r="O4">
        <v>55</v>
      </c>
      <c r="P4" s="4">
        <v>60</v>
      </c>
      <c r="Q4">
        <v>100</v>
      </c>
    </row>
    <row r="5" spans="1:18" x14ac:dyDescent="0.35">
      <c r="F5" s="14">
        <v>8</v>
      </c>
      <c r="G5" s="14">
        <v>12.5</v>
      </c>
      <c r="H5" s="14">
        <v>17.5</v>
      </c>
      <c r="I5" s="14">
        <v>22.5</v>
      </c>
      <c r="J5" s="14">
        <v>27.5</v>
      </c>
      <c r="K5" s="14">
        <v>32.5</v>
      </c>
      <c r="L5" s="14">
        <v>37.5</v>
      </c>
      <c r="M5" s="14">
        <v>42.5</v>
      </c>
      <c r="N5" s="14">
        <v>47.5</v>
      </c>
      <c r="O5" s="14">
        <v>52.5</v>
      </c>
      <c r="P5" s="14">
        <v>57.5</v>
      </c>
      <c r="Q5" s="14">
        <v>65</v>
      </c>
    </row>
    <row r="6" spans="1:18" ht="15" thickBot="1" x14ac:dyDescent="0.4">
      <c r="Q6" s="85">
        <f>'(0-24) Speed Summary'!A9</f>
        <v>45603</v>
      </c>
    </row>
    <row r="7" spans="1:18" s="2" customFormat="1" ht="35.15" customHeight="1" thickBot="1" x14ac:dyDescent="0.4">
      <c r="A7" s="10" t="s">
        <v>5</v>
      </c>
      <c r="B7" s="74" t="s">
        <v>23</v>
      </c>
      <c r="C7" s="75" t="s">
        <v>30</v>
      </c>
      <c r="D7" s="75" t="s">
        <v>31</v>
      </c>
      <c r="E7" s="76" t="s">
        <v>32</v>
      </c>
      <c r="F7" s="86" t="s">
        <v>33</v>
      </c>
      <c r="G7" s="86" t="s">
        <v>34</v>
      </c>
      <c r="H7" s="86" t="s">
        <v>35</v>
      </c>
      <c r="I7" s="86" t="s">
        <v>36</v>
      </c>
      <c r="J7" s="86" t="s">
        <v>37</v>
      </c>
      <c r="K7" s="86" t="s">
        <v>38</v>
      </c>
      <c r="L7" s="86" t="s">
        <v>39</v>
      </c>
      <c r="M7" s="86" t="s">
        <v>40</v>
      </c>
      <c r="N7" s="86" t="s">
        <v>41</v>
      </c>
      <c r="O7" s="86" t="s">
        <v>42</v>
      </c>
      <c r="P7" s="86" t="s">
        <v>43</v>
      </c>
      <c r="Q7" s="87" t="s">
        <v>44</v>
      </c>
    </row>
    <row r="8" spans="1:18" x14ac:dyDescent="0.35">
      <c r="A8" s="13">
        <v>0</v>
      </c>
      <c r="B8" s="39">
        <f t="shared" ref="B8:B31" si="0">SUM(F8:Q8)</f>
        <v>0</v>
      </c>
      <c r="C8" s="67" t="str">
        <f>IF(E8&lt;&gt;"-",D8+(1.0364*E8),"-")</f>
        <v>-</v>
      </c>
      <c r="D8" s="67" t="s">
        <v>45</v>
      </c>
      <c r="E8" s="68" t="s">
        <v>45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9">
        <v>0</v>
      </c>
    </row>
    <row r="9" spans="1:18" x14ac:dyDescent="0.35">
      <c r="A9" s="16">
        <v>4.1666666666666699E-2</v>
      </c>
      <c r="B9" s="39">
        <f t="shared" si="0"/>
        <v>0</v>
      </c>
      <c r="C9" s="67" t="str">
        <f t="shared" ref="C9:C31" si="1">IF(E9&lt;&gt;"-",D9+(1.0364*E9),"-")</f>
        <v>-</v>
      </c>
      <c r="D9" s="67" t="s">
        <v>45</v>
      </c>
      <c r="E9" s="68" t="s">
        <v>45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39">
        <v>0</v>
      </c>
    </row>
    <row r="10" spans="1:18" x14ac:dyDescent="0.35">
      <c r="A10" s="16">
        <v>8.3333333333333301E-2</v>
      </c>
      <c r="B10" s="39">
        <f t="shared" si="0"/>
        <v>0</v>
      </c>
      <c r="C10" s="67" t="str">
        <f t="shared" si="1"/>
        <v>-</v>
      </c>
      <c r="D10" s="67" t="s">
        <v>45</v>
      </c>
      <c r="E10" s="68" t="s">
        <v>45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39">
        <v>0</v>
      </c>
    </row>
    <row r="11" spans="1:18" x14ac:dyDescent="0.35">
      <c r="A11" s="16">
        <v>0.125</v>
      </c>
      <c r="B11" s="39">
        <f t="shared" si="0"/>
        <v>0</v>
      </c>
      <c r="C11" s="67" t="str">
        <f t="shared" si="1"/>
        <v>-</v>
      </c>
      <c r="D11" s="67" t="s">
        <v>45</v>
      </c>
      <c r="E11" s="68" t="s">
        <v>45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39">
        <v>0</v>
      </c>
    </row>
    <row r="12" spans="1:18" x14ac:dyDescent="0.35">
      <c r="A12" s="16">
        <v>0.16666666666666699</v>
      </c>
      <c r="B12" s="39">
        <f t="shared" si="0"/>
        <v>0</v>
      </c>
      <c r="C12" s="67" t="str">
        <f t="shared" si="1"/>
        <v>-</v>
      </c>
      <c r="D12" s="67" t="s">
        <v>45</v>
      </c>
      <c r="E12" s="68" t="s">
        <v>45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39">
        <v>0</v>
      </c>
    </row>
    <row r="13" spans="1:18" x14ac:dyDescent="0.35">
      <c r="A13" s="16">
        <v>0.20833333333333301</v>
      </c>
      <c r="B13" s="39">
        <f t="shared" si="0"/>
        <v>2</v>
      </c>
      <c r="C13" s="67">
        <f t="shared" si="1"/>
        <v>33.664227340108688</v>
      </c>
      <c r="D13" s="67">
        <v>30</v>
      </c>
      <c r="E13" s="68">
        <v>3.5355339059327378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39">
        <v>0</v>
      </c>
    </row>
    <row r="14" spans="1:18" x14ac:dyDescent="0.35">
      <c r="A14" s="16">
        <v>0.25</v>
      </c>
      <c r="B14" s="39">
        <f t="shared" si="0"/>
        <v>3</v>
      </c>
      <c r="C14" s="67">
        <f t="shared" si="1"/>
        <v>32.158495761607298</v>
      </c>
      <c r="D14" s="67">
        <v>29.166666666666668</v>
      </c>
      <c r="E14" s="68">
        <v>2.8867513459481158</v>
      </c>
      <c r="F14" s="14">
        <v>0</v>
      </c>
      <c r="G14" s="14">
        <v>0</v>
      </c>
      <c r="H14" s="14">
        <v>0</v>
      </c>
      <c r="I14" s="14">
        <v>0</v>
      </c>
      <c r="J14" s="14">
        <v>2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39">
        <v>0</v>
      </c>
    </row>
    <row r="15" spans="1:18" x14ac:dyDescent="0.35">
      <c r="A15" s="16">
        <v>0.29166666666666702</v>
      </c>
      <c r="B15" s="39">
        <f t="shared" si="0"/>
        <v>6</v>
      </c>
      <c r="C15" s="67">
        <f t="shared" si="1"/>
        <v>32.134921703761563</v>
      </c>
      <c r="D15" s="67">
        <v>27.5</v>
      </c>
      <c r="E15" s="68">
        <v>4.4721359549995796</v>
      </c>
      <c r="F15" s="14">
        <v>0</v>
      </c>
      <c r="G15" s="14">
        <v>0</v>
      </c>
      <c r="H15" s="14">
        <v>0</v>
      </c>
      <c r="I15" s="14">
        <v>2</v>
      </c>
      <c r="J15" s="14">
        <v>2</v>
      </c>
      <c r="K15" s="14">
        <v>2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9">
        <v>0</v>
      </c>
    </row>
    <row r="16" spans="1:18" x14ac:dyDescent="0.35">
      <c r="A16" s="16">
        <v>0.33333333333333298</v>
      </c>
      <c r="B16" s="39">
        <f t="shared" si="0"/>
        <v>14</v>
      </c>
      <c r="C16" s="67">
        <f t="shared" si="1"/>
        <v>33.500787642151842</v>
      </c>
      <c r="D16" s="67">
        <v>31.071428571428573</v>
      </c>
      <c r="E16" s="68">
        <v>2.3440361546924642</v>
      </c>
      <c r="F16" s="14">
        <v>0</v>
      </c>
      <c r="G16" s="14">
        <v>0</v>
      </c>
      <c r="H16" s="14">
        <v>0</v>
      </c>
      <c r="I16" s="14">
        <v>0</v>
      </c>
      <c r="J16" s="14">
        <v>4</v>
      </c>
      <c r="K16" s="14">
        <v>10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39">
        <v>0</v>
      </c>
    </row>
    <row r="17" spans="1:17" x14ac:dyDescent="0.35">
      <c r="A17" s="16">
        <v>0.375</v>
      </c>
      <c r="B17" s="39">
        <f t="shared" si="0"/>
        <v>36</v>
      </c>
      <c r="C17" s="67">
        <f t="shared" si="1"/>
        <v>34.256859922190493</v>
      </c>
      <c r="D17" s="67">
        <v>29.027777777777779</v>
      </c>
      <c r="E17" s="68">
        <v>5.0454285453615553</v>
      </c>
      <c r="F17" s="14">
        <v>0</v>
      </c>
      <c r="G17" s="14">
        <v>1</v>
      </c>
      <c r="H17" s="14">
        <v>0</v>
      </c>
      <c r="I17" s="14">
        <v>6</v>
      </c>
      <c r="J17" s="14">
        <v>11</v>
      </c>
      <c r="K17" s="14">
        <v>16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39">
        <v>0</v>
      </c>
    </row>
    <row r="18" spans="1:17" x14ac:dyDescent="0.35">
      <c r="A18" s="16">
        <v>0.41666666666666702</v>
      </c>
      <c r="B18" s="39">
        <f t="shared" si="0"/>
        <v>18</v>
      </c>
      <c r="C18" s="67">
        <f t="shared" si="1"/>
        <v>35.780425061824836</v>
      </c>
      <c r="D18" s="67">
        <v>28.055555555555557</v>
      </c>
      <c r="E18" s="68">
        <v>7.4535599249993023</v>
      </c>
      <c r="F18" s="14">
        <v>0</v>
      </c>
      <c r="G18" s="14">
        <v>0</v>
      </c>
      <c r="H18" s="14">
        <v>1</v>
      </c>
      <c r="I18" s="14">
        <v>7</v>
      </c>
      <c r="J18" s="14">
        <v>4</v>
      </c>
      <c r="K18" s="14">
        <v>3</v>
      </c>
      <c r="L18" s="14">
        <v>2</v>
      </c>
      <c r="M18" s="14">
        <v>0</v>
      </c>
      <c r="N18" s="14">
        <v>1</v>
      </c>
      <c r="O18" s="14">
        <v>0</v>
      </c>
      <c r="P18" s="14">
        <v>0</v>
      </c>
      <c r="Q18" s="39">
        <v>0</v>
      </c>
    </row>
    <row r="19" spans="1:17" x14ac:dyDescent="0.35">
      <c r="A19" s="16">
        <v>0.45833333333333298</v>
      </c>
      <c r="B19" s="39">
        <f t="shared" si="0"/>
        <v>19</v>
      </c>
      <c r="C19" s="67">
        <f t="shared" si="1"/>
        <v>29.821553109872781</v>
      </c>
      <c r="D19" s="67">
        <v>24.078947368421051</v>
      </c>
      <c r="E19" s="68">
        <v>5.5409163850364056</v>
      </c>
      <c r="F19" s="14">
        <v>0</v>
      </c>
      <c r="G19" s="14">
        <v>2</v>
      </c>
      <c r="H19" s="14">
        <v>2</v>
      </c>
      <c r="I19" s="14">
        <v>4</v>
      </c>
      <c r="J19" s="14">
        <v>10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39">
        <v>0</v>
      </c>
    </row>
    <row r="20" spans="1:17" x14ac:dyDescent="0.35">
      <c r="A20" s="16">
        <v>0.5</v>
      </c>
      <c r="B20" s="39">
        <f t="shared" si="0"/>
        <v>13</v>
      </c>
      <c r="C20" s="67">
        <f t="shared" si="1"/>
        <v>36.842565989620134</v>
      </c>
      <c r="D20" s="67">
        <v>26.73076923076923</v>
      </c>
      <c r="E20" s="68">
        <v>9.7566545338198605</v>
      </c>
      <c r="F20" s="14">
        <v>0</v>
      </c>
      <c r="G20" s="14">
        <v>1</v>
      </c>
      <c r="H20" s="14">
        <v>3</v>
      </c>
      <c r="I20" s="14">
        <v>2</v>
      </c>
      <c r="J20" s="14">
        <v>2</v>
      </c>
      <c r="K20" s="14">
        <v>3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39">
        <v>0</v>
      </c>
    </row>
    <row r="21" spans="1:17" x14ac:dyDescent="0.35">
      <c r="A21" s="16">
        <v>0.54166666666666696</v>
      </c>
      <c r="B21" s="39">
        <f t="shared" si="0"/>
        <v>13</v>
      </c>
      <c r="C21" s="67">
        <f t="shared" si="1"/>
        <v>30.870607358579676</v>
      </c>
      <c r="D21" s="67">
        <v>25.96153846153846</v>
      </c>
      <c r="E21" s="68">
        <v>4.7366546671567118</v>
      </c>
      <c r="F21" s="14">
        <v>0</v>
      </c>
      <c r="G21" s="14">
        <v>0</v>
      </c>
      <c r="H21" s="14">
        <v>1</v>
      </c>
      <c r="I21" s="14">
        <v>5</v>
      </c>
      <c r="J21" s="14">
        <v>4</v>
      </c>
      <c r="K21" s="14">
        <v>3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39">
        <v>0</v>
      </c>
    </row>
    <row r="22" spans="1:17" x14ac:dyDescent="0.35">
      <c r="A22" s="16">
        <v>0.58333333333333304</v>
      </c>
      <c r="B22" s="39">
        <f t="shared" si="0"/>
        <v>21</v>
      </c>
      <c r="C22" s="67">
        <f t="shared" si="1"/>
        <v>32.738358391526916</v>
      </c>
      <c r="D22" s="67">
        <v>25.11904761904762</v>
      </c>
      <c r="E22" s="68">
        <v>7.3517085801614224</v>
      </c>
      <c r="F22" s="14">
        <v>0</v>
      </c>
      <c r="G22" s="14">
        <v>3</v>
      </c>
      <c r="H22" s="14">
        <v>2</v>
      </c>
      <c r="I22" s="14">
        <v>4</v>
      </c>
      <c r="J22" s="14">
        <v>6</v>
      </c>
      <c r="K22" s="14">
        <v>5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39">
        <v>0</v>
      </c>
    </row>
    <row r="23" spans="1:17" x14ac:dyDescent="0.35">
      <c r="A23" s="16">
        <v>0.625</v>
      </c>
      <c r="B23" s="39">
        <f t="shared" si="0"/>
        <v>33</v>
      </c>
      <c r="C23" s="67">
        <f t="shared" si="1"/>
        <v>32.9120347222023</v>
      </c>
      <c r="D23" s="67">
        <v>25.393939393939394</v>
      </c>
      <c r="E23" s="68">
        <v>7.2540479817280037</v>
      </c>
      <c r="F23" s="14">
        <v>1</v>
      </c>
      <c r="G23" s="14">
        <v>3</v>
      </c>
      <c r="H23" s="14">
        <v>0</v>
      </c>
      <c r="I23" s="14">
        <v>12</v>
      </c>
      <c r="J23" s="14">
        <v>9</v>
      </c>
      <c r="K23" s="14">
        <v>6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  <c r="Q23" s="39">
        <v>0</v>
      </c>
    </row>
    <row r="24" spans="1:17" x14ac:dyDescent="0.35">
      <c r="A24" s="16">
        <v>0.66666666666666696</v>
      </c>
      <c r="B24" s="39">
        <f t="shared" si="0"/>
        <v>19</v>
      </c>
      <c r="C24" s="67">
        <f t="shared" si="1"/>
        <v>34.865289496528625</v>
      </c>
      <c r="D24" s="67">
        <v>29.868421052631579</v>
      </c>
      <c r="E24" s="68">
        <v>4.8213705556706365</v>
      </c>
      <c r="F24" s="14">
        <v>0</v>
      </c>
      <c r="G24" s="14">
        <v>0</v>
      </c>
      <c r="H24" s="14">
        <v>1</v>
      </c>
      <c r="I24" s="14">
        <v>0</v>
      </c>
      <c r="J24" s="14">
        <v>9</v>
      </c>
      <c r="K24" s="14">
        <v>8</v>
      </c>
      <c r="L24" s="14">
        <v>0</v>
      </c>
      <c r="M24" s="14">
        <v>1</v>
      </c>
      <c r="N24" s="14">
        <v>0</v>
      </c>
      <c r="O24" s="14">
        <v>0</v>
      </c>
      <c r="P24" s="14">
        <v>0</v>
      </c>
      <c r="Q24" s="39">
        <v>0</v>
      </c>
    </row>
    <row r="25" spans="1:17" x14ac:dyDescent="0.35">
      <c r="A25" s="16">
        <v>0.70833333333333304</v>
      </c>
      <c r="B25" s="39">
        <f t="shared" si="0"/>
        <v>28</v>
      </c>
      <c r="C25" s="67">
        <f t="shared" si="1"/>
        <v>30.304884111929976</v>
      </c>
      <c r="D25" s="67">
        <v>24.285714285714285</v>
      </c>
      <c r="E25" s="68">
        <v>5.8077671036430818</v>
      </c>
      <c r="F25" s="14">
        <v>0</v>
      </c>
      <c r="G25" s="14">
        <v>2</v>
      </c>
      <c r="H25" s="14">
        <v>5</v>
      </c>
      <c r="I25" s="14">
        <v>6</v>
      </c>
      <c r="J25" s="14">
        <v>11</v>
      </c>
      <c r="K25" s="14">
        <v>4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39">
        <v>0</v>
      </c>
    </row>
    <row r="26" spans="1:17" x14ac:dyDescent="0.35">
      <c r="A26" s="16">
        <v>0.75</v>
      </c>
      <c r="B26" s="39">
        <f t="shared" si="0"/>
        <v>28</v>
      </c>
      <c r="C26" s="67">
        <f t="shared" si="1"/>
        <v>35.859429008171162</v>
      </c>
      <c r="D26" s="67">
        <v>29.642857142857142</v>
      </c>
      <c r="E26" s="68">
        <v>5.9982360722829187</v>
      </c>
      <c r="F26" s="14">
        <v>0</v>
      </c>
      <c r="G26" s="14">
        <v>0</v>
      </c>
      <c r="H26" s="14">
        <v>0</v>
      </c>
      <c r="I26" s="14">
        <v>4</v>
      </c>
      <c r="J26" s="14">
        <v>16</v>
      </c>
      <c r="K26" s="14">
        <v>4</v>
      </c>
      <c r="L26" s="14">
        <v>0</v>
      </c>
      <c r="M26" s="14">
        <v>4</v>
      </c>
      <c r="N26" s="14">
        <v>0</v>
      </c>
      <c r="O26" s="14">
        <v>0</v>
      </c>
      <c r="P26" s="14">
        <v>0</v>
      </c>
      <c r="Q26" s="39">
        <v>0</v>
      </c>
    </row>
    <row r="27" spans="1:17" x14ac:dyDescent="0.35">
      <c r="A27" s="16">
        <v>0.79166666666666696</v>
      </c>
      <c r="B27" s="39">
        <f t="shared" si="0"/>
        <v>30</v>
      </c>
      <c r="C27" s="67">
        <f t="shared" si="1"/>
        <v>34.754768083362301</v>
      </c>
      <c r="D27" s="67">
        <v>28.833333333333332</v>
      </c>
      <c r="E27" s="68">
        <v>5.7134646372336624</v>
      </c>
      <c r="F27" s="14">
        <v>0</v>
      </c>
      <c r="G27" s="14">
        <v>1</v>
      </c>
      <c r="H27" s="14">
        <v>1</v>
      </c>
      <c r="I27" s="14">
        <v>3</v>
      </c>
      <c r="J27" s="14">
        <v>13</v>
      </c>
      <c r="K27" s="14">
        <v>8</v>
      </c>
      <c r="L27" s="14">
        <v>4</v>
      </c>
      <c r="M27" s="14">
        <v>0</v>
      </c>
      <c r="N27" s="14">
        <v>0</v>
      </c>
      <c r="O27" s="14">
        <v>0</v>
      </c>
      <c r="P27" s="14">
        <v>0</v>
      </c>
      <c r="Q27" s="39">
        <v>0</v>
      </c>
    </row>
    <row r="28" spans="1:17" x14ac:dyDescent="0.35">
      <c r="A28" s="16">
        <v>0.83333333333333304</v>
      </c>
      <c r="B28" s="39">
        <f t="shared" si="0"/>
        <v>9</v>
      </c>
      <c r="C28" s="67">
        <f t="shared" si="1"/>
        <v>38.098612075415787</v>
      </c>
      <c r="D28" s="67">
        <v>30.277777777777779</v>
      </c>
      <c r="E28" s="68">
        <v>7.546154281781174</v>
      </c>
      <c r="F28" s="14">
        <v>0</v>
      </c>
      <c r="G28" s="14">
        <v>0</v>
      </c>
      <c r="H28" s="14">
        <v>0</v>
      </c>
      <c r="I28" s="14">
        <v>2</v>
      </c>
      <c r="J28" s="14">
        <v>4</v>
      </c>
      <c r="K28" s="14">
        <v>1</v>
      </c>
      <c r="L28" s="14">
        <v>0</v>
      </c>
      <c r="M28" s="14">
        <v>2</v>
      </c>
      <c r="N28" s="14">
        <v>0</v>
      </c>
      <c r="O28" s="14">
        <v>0</v>
      </c>
      <c r="P28" s="14">
        <v>0</v>
      </c>
      <c r="Q28" s="39">
        <v>0</v>
      </c>
    </row>
    <row r="29" spans="1:17" x14ac:dyDescent="0.35">
      <c r="A29" s="16">
        <v>0.875</v>
      </c>
      <c r="B29" s="39">
        <f t="shared" si="0"/>
        <v>11</v>
      </c>
      <c r="C29" s="67">
        <f t="shared" si="1"/>
        <v>45.938765399759006</v>
      </c>
      <c r="D29" s="67">
        <v>35.227272727272727</v>
      </c>
      <c r="E29" s="68">
        <v>10.335288182638248</v>
      </c>
      <c r="F29" s="14">
        <v>0</v>
      </c>
      <c r="G29" s="14">
        <v>0</v>
      </c>
      <c r="H29" s="14">
        <v>1</v>
      </c>
      <c r="I29" s="14">
        <v>0</v>
      </c>
      <c r="J29" s="14">
        <v>3</v>
      </c>
      <c r="K29" s="14">
        <v>2</v>
      </c>
      <c r="L29" s="14">
        <v>1</v>
      </c>
      <c r="M29" s="14">
        <v>2</v>
      </c>
      <c r="N29" s="14">
        <v>1</v>
      </c>
      <c r="O29" s="14">
        <v>1</v>
      </c>
      <c r="P29" s="14">
        <v>0</v>
      </c>
      <c r="Q29" s="39">
        <v>0</v>
      </c>
    </row>
    <row r="30" spans="1:17" x14ac:dyDescent="0.35">
      <c r="A30" s="16">
        <v>0.91666666666666696</v>
      </c>
      <c r="B30" s="39">
        <f t="shared" si="0"/>
        <v>6</v>
      </c>
      <c r="C30" s="67">
        <f t="shared" si="1"/>
        <v>40.481692254241416</v>
      </c>
      <c r="D30" s="67">
        <v>30.833333333333332</v>
      </c>
      <c r="E30" s="68">
        <v>9.3094933625126242</v>
      </c>
      <c r="F30" s="14">
        <v>0</v>
      </c>
      <c r="G30" s="14">
        <v>0</v>
      </c>
      <c r="H30" s="14">
        <v>1</v>
      </c>
      <c r="I30" s="14">
        <v>1</v>
      </c>
      <c r="J30" s="14">
        <v>0</v>
      </c>
      <c r="K30" s="14">
        <v>2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39">
        <v>0</v>
      </c>
    </row>
    <row r="31" spans="1:17" ht="15" thickBot="1" x14ac:dyDescent="0.4">
      <c r="A31" s="18">
        <v>0.95833333333333304</v>
      </c>
      <c r="B31" s="47">
        <f t="shared" si="0"/>
        <v>2</v>
      </c>
      <c r="C31" s="69">
        <f t="shared" si="1"/>
        <v>33.664227340108688</v>
      </c>
      <c r="D31" s="69">
        <v>30</v>
      </c>
      <c r="E31" s="70">
        <v>3.5355339059327378</v>
      </c>
      <c r="F31" s="19">
        <v>0</v>
      </c>
      <c r="G31" s="19">
        <v>0</v>
      </c>
      <c r="H31" s="19">
        <v>0</v>
      </c>
      <c r="I31" s="19">
        <v>0</v>
      </c>
      <c r="J31" s="19">
        <v>1</v>
      </c>
      <c r="K31" s="19">
        <v>1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47">
        <v>0</v>
      </c>
    </row>
    <row r="32" spans="1:17" x14ac:dyDescent="0.35">
      <c r="A32" s="21"/>
      <c r="B32" s="39"/>
      <c r="C32" s="67"/>
      <c r="D32" s="67"/>
      <c r="E32" s="6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39"/>
    </row>
    <row r="33" spans="1:17" x14ac:dyDescent="0.35">
      <c r="A33" s="21" t="s">
        <v>15</v>
      </c>
      <c r="B33" s="39"/>
      <c r="C33" s="67"/>
      <c r="D33" s="67"/>
      <c r="E33" s="6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9"/>
    </row>
    <row r="34" spans="1:17" x14ac:dyDescent="0.35">
      <c r="A34" s="21" t="s">
        <v>46</v>
      </c>
      <c r="B34" s="39">
        <f>SUM(B18:B19)</f>
        <v>37</v>
      </c>
      <c r="C34" s="67">
        <f t="shared" ref="C34:C37" si="2">IF(E34&lt;&gt;"-",D34+(1.0364*E34),"-")</f>
        <v>33.015593726086294</v>
      </c>
      <c r="D34" s="67">
        <v>26.013513513513512</v>
      </c>
      <c r="E34" s="68">
        <v>6.7561561294604235</v>
      </c>
      <c r="F34" s="14">
        <f>SUM(F18:F19)</f>
        <v>0</v>
      </c>
      <c r="G34" s="14">
        <f t="shared" ref="G34:Q34" si="3">SUM(G18:G19)</f>
        <v>2</v>
      </c>
      <c r="H34" s="14">
        <f t="shared" si="3"/>
        <v>3</v>
      </c>
      <c r="I34" s="14">
        <f t="shared" si="3"/>
        <v>11</v>
      </c>
      <c r="J34" s="14">
        <f t="shared" si="3"/>
        <v>14</v>
      </c>
      <c r="K34" s="14">
        <f t="shared" si="3"/>
        <v>4</v>
      </c>
      <c r="L34" s="14">
        <f t="shared" si="3"/>
        <v>2</v>
      </c>
      <c r="M34" s="14">
        <f t="shared" si="3"/>
        <v>0</v>
      </c>
      <c r="N34" s="14">
        <f t="shared" si="3"/>
        <v>1</v>
      </c>
      <c r="O34" s="14">
        <f t="shared" si="3"/>
        <v>0</v>
      </c>
      <c r="P34" s="14">
        <f t="shared" si="3"/>
        <v>0</v>
      </c>
      <c r="Q34" s="39">
        <f t="shared" si="3"/>
        <v>0</v>
      </c>
    </row>
    <row r="35" spans="1:17" x14ac:dyDescent="0.35">
      <c r="A35" s="21" t="s">
        <v>47</v>
      </c>
      <c r="B35" s="39">
        <f>SUM(B22:B23)</f>
        <v>54</v>
      </c>
      <c r="C35" s="67">
        <f t="shared" si="2"/>
        <v>32.773900764282409</v>
      </c>
      <c r="D35" s="67">
        <v>25.287037037037038</v>
      </c>
      <c r="E35" s="68">
        <v>7.2239132837180335</v>
      </c>
      <c r="F35" s="14">
        <f>SUM(F22:F23)</f>
        <v>1</v>
      </c>
      <c r="G35" s="14">
        <f t="shared" ref="G35:Q35" si="4">SUM(G22:G23)</f>
        <v>6</v>
      </c>
      <c r="H35" s="14">
        <f t="shared" si="4"/>
        <v>2</v>
      </c>
      <c r="I35" s="14">
        <f t="shared" si="4"/>
        <v>16</v>
      </c>
      <c r="J35" s="14">
        <f t="shared" si="4"/>
        <v>15</v>
      </c>
      <c r="K35" s="14">
        <f t="shared" si="4"/>
        <v>11</v>
      </c>
      <c r="L35" s="14">
        <f t="shared" si="4"/>
        <v>2</v>
      </c>
      <c r="M35" s="14">
        <f t="shared" si="4"/>
        <v>1</v>
      </c>
      <c r="N35" s="14">
        <f t="shared" si="4"/>
        <v>0</v>
      </c>
      <c r="O35" s="14">
        <f t="shared" si="4"/>
        <v>0</v>
      </c>
      <c r="P35" s="14">
        <f t="shared" si="4"/>
        <v>0</v>
      </c>
      <c r="Q35" s="39">
        <f t="shared" si="4"/>
        <v>0</v>
      </c>
    </row>
    <row r="36" spans="1:17" x14ac:dyDescent="0.35">
      <c r="A36" s="21" t="s">
        <v>16</v>
      </c>
      <c r="B36" s="39">
        <f>SUM(B15:B26)</f>
        <v>248</v>
      </c>
      <c r="C36" s="67">
        <f t="shared" si="2"/>
        <v>33.860505878378795</v>
      </c>
      <c r="D36" s="67">
        <v>27.159274193548388</v>
      </c>
      <c r="E36" s="68">
        <v>6.465873875753001</v>
      </c>
      <c r="F36" s="14">
        <f>SUM(F15:F26)</f>
        <v>1</v>
      </c>
      <c r="G36" s="14">
        <f t="shared" ref="G36:Q36" si="5">SUM(G15:G26)</f>
        <v>12</v>
      </c>
      <c r="H36" s="14">
        <f t="shared" si="5"/>
        <v>15</v>
      </c>
      <c r="I36" s="14">
        <f t="shared" si="5"/>
        <v>52</v>
      </c>
      <c r="J36" s="14">
        <f t="shared" si="5"/>
        <v>88</v>
      </c>
      <c r="K36" s="14">
        <f t="shared" si="5"/>
        <v>65</v>
      </c>
      <c r="L36" s="14">
        <f t="shared" si="5"/>
        <v>7</v>
      </c>
      <c r="M36" s="14">
        <f t="shared" si="5"/>
        <v>6</v>
      </c>
      <c r="N36" s="14">
        <f t="shared" si="5"/>
        <v>2</v>
      </c>
      <c r="O36" s="14">
        <f t="shared" si="5"/>
        <v>0</v>
      </c>
      <c r="P36" s="14">
        <f t="shared" si="5"/>
        <v>0</v>
      </c>
      <c r="Q36" s="39">
        <f t="shared" si="5"/>
        <v>0</v>
      </c>
    </row>
    <row r="37" spans="1:17" x14ac:dyDescent="0.35">
      <c r="A37" s="21" t="s">
        <v>19</v>
      </c>
      <c r="B37" s="39">
        <f>SUM(B8:B31)</f>
        <v>311</v>
      </c>
      <c r="C37" s="67">
        <f t="shared" si="2"/>
        <v>34.824643234284409</v>
      </c>
      <c r="D37" s="67">
        <v>27.823151125401928</v>
      </c>
      <c r="E37" s="68">
        <v>6.7555886808978007</v>
      </c>
      <c r="F37" s="14">
        <f t="shared" ref="F37:Q37" si="6">SUM(F8:F31)</f>
        <v>1</v>
      </c>
      <c r="G37" s="14">
        <f t="shared" si="6"/>
        <v>13</v>
      </c>
      <c r="H37" s="14">
        <f t="shared" si="6"/>
        <v>18</v>
      </c>
      <c r="I37" s="14">
        <f t="shared" si="6"/>
        <v>58</v>
      </c>
      <c r="J37" s="14">
        <f t="shared" si="6"/>
        <v>112</v>
      </c>
      <c r="K37" s="14">
        <f t="shared" ref="K37" si="7">SUM(K8:K31)</f>
        <v>81</v>
      </c>
      <c r="L37" s="14">
        <f t="shared" si="6"/>
        <v>13</v>
      </c>
      <c r="M37" s="14">
        <f t="shared" si="6"/>
        <v>11</v>
      </c>
      <c r="N37" s="14">
        <f t="shared" si="6"/>
        <v>3</v>
      </c>
      <c r="O37" s="14">
        <f t="shared" si="6"/>
        <v>1</v>
      </c>
      <c r="P37" s="14">
        <f t="shared" si="6"/>
        <v>0</v>
      </c>
      <c r="Q37" s="39">
        <f t="shared" si="6"/>
        <v>0</v>
      </c>
    </row>
    <row r="38" spans="1:17" ht="15" thickBot="1" x14ac:dyDescent="0.4">
      <c r="A38" s="22"/>
      <c r="B38" s="47"/>
      <c r="C38" s="69"/>
      <c r="D38" s="55"/>
      <c r="E38" s="5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47"/>
    </row>
    <row r="39" spans="1:17" x14ac:dyDescent="0.35">
      <c r="A39" s="21" t="s">
        <v>20</v>
      </c>
      <c r="B39" s="77">
        <f t="shared" ref="B39:Q39" si="8">INDEX(($A8:$Q19),MATCH(B40,B8:B19,0),1)</f>
        <v>0.375</v>
      </c>
      <c r="C39" s="23">
        <f t="shared" si="8"/>
        <v>0.41666666666666702</v>
      </c>
      <c r="D39" s="23">
        <f t="shared" si="8"/>
        <v>0.33333333333333298</v>
      </c>
      <c r="E39" s="77">
        <f t="shared" si="8"/>
        <v>0.41666666666666702</v>
      </c>
      <c r="F39" s="23">
        <f t="shared" si="8"/>
        <v>0</v>
      </c>
      <c r="G39" s="23">
        <f t="shared" si="8"/>
        <v>0.45833333333333298</v>
      </c>
      <c r="H39" s="23">
        <f t="shared" si="8"/>
        <v>0.45833333333333298</v>
      </c>
      <c r="I39" s="23">
        <f t="shared" si="8"/>
        <v>0.41666666666666702</v>
      </c>
      <c r="J39" s="23">
        <f t="shared" si="8"/>
        <v>0.375</v>
      </c>
      <c r="K39" s="23">
        <f t="shared" si="8"/>
        <v>0.375</v>
      </c>
      <c r="L39" s="23">
        <f t="shared" si="8"/>
        <v>0.375</v>
      </c>
      <c r="M39" s="23">
        <f t="shared" si="8"/>
        <v>0</v>
      </c>
      <c r="N39" s="23">
        <f t="shared" si="8"/>
        <v>0.41666666666666702</v>
      </c>
      <c r="O39" s="23">
        <f t="shared" si="8"/>
        <v>0</v>
      </c>
      <c r="P39" s="23">
        <f t="shared" si="8"/>
        <v>0</v>
      </c>
      <c r="Q39" s="77">
        <f t="shared" si="8"/>
        <v>0</v>
      </c>
    </row>
    <row r="40" spans="1:17" s="28" customFormat="1" x14ac:dyDescent="0.35">
      <c r="A40" s="25"/>
      <c r="B40" s="78">
        <f t="shared" ref="B40:Q40" si="9">MAX(B8:B19)</f>
        <v>36</v>
      </c>
      <c r="C40" s="88">
        <f t="shared" si="9"/>
        <v>35.780425061824836</v>
      </c>
      <c r="D40" s="88">
        <f t="shared" si="9"/>
        <v>31.071428571428573</v>
      </c>
      <c r="E40" s="89">
        <f t="shared" si="9"/>
        <v>7.4535599249993023</v>
      </c>
      <c r="F40" s="26">
        <f t="shared" si="9"/>
        <v>0</v>
      </c>
      <c r="G40" s="26">
        <f t="shared" si="9"/>
        <v>2</v>
      </c>
      <c r="H40" s="26">
        <f t="shared" si="9"/>
        <v>2</v>
      </c>
      <c r="I40" s="26">
        <f t="shared" si="9"/>
        <v>7</v>
      </c>
      <c r="J40" s="26">
        <f t="shared" si="9"/>
        <v>11</v>
      </c>
      <c r="K40" s="26">
        <f t="shared" si="9"/>
        <v>16</v>
      </c>
      <c r="L40" s="26">
        <f t="shared" si="9"/>
        <v>2</v>
      </c>
      <c r="M40" s="26">
        <f t="shared" si="9"/>
        <v>0</v>
      </c>
      <c r="N40" s="26">
        <f t="shared" si="9"/>
        <v>1</v>
      </c>
      <c r="O40" s="26">
        <f t="shared" si="9"/>
        <v>0</v>
      </c>
      <c r="P40" s="26">
        <f t="shared" si="9"/>
        <v>0</v>
      </c>
      <c r="Q40" s="78">
        <f t="shared" si="9"/>
        <v>0</v>
      </c>
    </row>
    <row r="41" spans="1:17" x14ac:dyDescent="0.35">
      <c r="A41" s="21"/>
      <c r="B41" s="39"/>
      <c r="C41" s="67"/>
      <c r="D41" s="52"/>
      <c r="E41" s="5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39"/>
    </row>
    <row r="42" spans="1:17" x14ac:dyDescent="0.35">
      <c r="A42" s="21" t="s">
        <v>21</v>
      </c>
      <c r="B42" s="77">
        <f t="shared" ref="B42:Q42" si="10">INDEX(($A20:$Q31),MATCH(B43,B20:B31,0),1)</f>
        <v>0.625</v>
      </c>
      <c r="C42" s="23">
        <f t="shared" si="10"/>
        <v>0.875</v>
      </c>
      <c r="D42" s="23">
        <f t="shared" si="10"/>
        <v>0.875</v>
      </c>
      <c r="E42" s="77">
        <f t="shared" si="10"/>
        <v>0.875</v>
      </c>
      <c r="F42" s="23">
        <f t="shared" si="10"/>
        <v>0.625</v>
      </c>
      <c r="G42" s="23">
        <f t="shared" si="10"/>
        <v>0.58333333333333304</v>
      </c>
      <c r="H42" s="23">
        <f t="shared" si="10"/>
        <v>0.70833333333333304</v>
      </c>
      <c r="I42" s="23">
        <f t="shared" si="10"/>
        <v>0.625</v>
      </c>
      <c r="J42" s="23">
        <f t="shared" si="10"/>
        <v>0.75</v>
      </c>
      <c r="K42" s="23">
        <f t="shared" si="10"/>
        <v>0.66666666666666696</v>
      </c>
      <c r="L42" s="23">
        <f t="shared" si="10"/>
        <v>0.79166666666666696</v>
      </c>
      <c r="M42" s="23">
        <f t="shared" si="10"/>
        <v>0.75</v>
      </c>
      <c r="N42" s="23">
        <f t="shared" si="10"/>
        <v>0.5</v>
      </c>
      <c r="O42" s="23">
        <f t="shared" si="10"/>
        <v>0.875</v>
      </c>
      <c r="P42" s="23">
        <f t="shared" si="10"/>
        <v>0.5</v>
      </c>
      <c r="Q42" s="77">
        <f t="shared" si="10"/>
        <v>0.5</v>
      </c>
    </row>
    <row r="43" spans="1:17" s="28" customFormat="1" ht="15" thickBot="1" x14ac:dyDescent="0.4">
      <c r="A43" s="30"/>
      <c r="B43" s="79">
        <f t="shared" ref="B43:Q43" si="11">MAX(B20:B31)</f>
        <v>33</v>
      </c>
      <c r="C43" s="90">
        <f t="shared" si="11"/>
        <v>45.938765399759006</v>
      </c>
      <c r="D43" s="90">
        <f t="shared" si="11"/>
        <v>35.227272727272727</v>
      </c>
      <c r="E43" s="91">
        <f t="shared" si="11"/>
        <v>10.335288182638248</v>
      </c>
      <c r="F43" s="31">
        <f t="shared" si="11"/>
        <v>1</v>
      </c>
      <c r="G43" s="31">
        <f t="shared" si="11"/>
        <v>3</v>
      </c>
      <c r="H43" s="31">
        <f t="shared" si="11"/>
        <v>5</v>
      </c>
      <c r="I43" s="31">
        <f t="shared" si="11"/>
        <v>12</v>
      </c>
      <c r="J43" s="31">
        <f t="shared" si="11"/>
        <v>16</v>
      </c>
      <c r="K43" s="31">
        <f t="shared" si="11"/>
        <v>8</v>
      </c>
      <c r="L43" s="31">
        <f t="shared" si="11"/>
        <v>4</v>
      </c>
      <c r="M43" s="31">
        <f t="shared" si="11"/>
        <v>4</v>
      </c>
      <c r="N43" s="31">
        <f t="shared" si="11"/>
        <v>1</v>
      </c>
      <c r="O43" s="31">
        <f t="shared" si="11"/>
        <v>1</v>
      </c>
      <c r="P43" s="31">
        <f t="shared" si="11"/>
        <v>0</v>
      </c>
      <c r="Q43" s="79">
        <f t="shared" si="11"/>
        <v>0</v>
      </c>
    </row>
    <row r="45" spans="1:17" x14ac:dyDescent="0.35">
      <c r="A45" s="4" t="s">
        <v>22</v>
      </c>
      <c r="Q45" s="6"/>
    </row>
    <row r="48" spans="1:17" x14ac:dyDescent="0.35">
      <c r="A48" s="4"/>
      <c r="B48" s="4"/>
      <c r="D48" s="83"/>
      <c r="E48" s="83"/>
      <c r="P48" s="4"/>
    </row>
    <row r="49" spans="1:17" x14ac:dyDescent="0.35">
      <c r="A49" s="5"/>
    </row>
    <row r="50" spans="1:17" x14ac:dyDescent="0.35">
      <c r="A50" s="6" t="s">
        <v>1</v>
      </c>
      <c r="B50" s="4" t="str">
        <f>'Flow Summary'!M4</f>
        <v>Northbound</v>
      </c>
      <c r="I50" s="7"/>
      <c r="P50" s="4"/>
    </row>
    <row r="52" spans="1:17" ht="15" thickBot="1" x14ac:dyDescent="0.4"/>
    <row r="53" spans="1:17" s="2" customFormat="1" ht="29.5" thickBot="1" x14ac:dyDescent="0.4">
      <c r="A53" s="10" t="s">
        <v>5</v>
      </c>
      <c r="B53" s="74" t="s">
        <v>23</v>
      </c>
      <c r="C53" s="75" t="s">
        <v>30</v>
      </c>
      <c r="D53" s="75" t="s">
        <v>31</v>
      </c>
      <c r="E53" s="76" t="s">
        <v>32</v>
      </c>
      <c r="F53" s="86" t="str">
        <f>F7</f>
        <v>Bin 1              &lt;10mph</v>
      </c>
      <c r="G53" s="86" t="str">
        <f t="shared" ref="G53:Q53" si="12">G7</f>
        <v>Bin 2                10&lt;15</v>
      </c>
      <c r="H53" s="86" t="str">
        <f t="shared" si="12"/>
        <v>Bin 3                15&lt;20</v>
      </c>
      <c r="I53" s="86" t="str">
        <f t="shared" si="12"/>
        <v>Bin 4                20&lt;25</v>
      </c>
      <c r="J53" s="86" t="str">
        <f t="shared" si="12"/>
        <v>Bin 5                25&lt;30</v>
      </c>
      <c r="K53" s="86" t="str">
        <f t="shared" si="12"/>
        <v>Bin 6                30&lt;35</v>
      </c>
      <c r="L53" s="86" t="str">
        <f t="shared" si="12"/>
        <v>Bin 7                35&lt;40</v>
      </c>
      <c r="M53" s="86" t="str">
        <f t="shared" si="12"/>
        <v>Bin 8                40&lt;45</v>
      </c>
      <c r="N53" s="86" t="str">
        <f t="shared" si="12"/>
        <v>Bin 9                45&lt;50</v>
      </c>
      <c r="O53" s="86" t="str">
        <f t="shared" si="12"/>
        <v>Bin 10                50&lt;55</v>
      </c>
      <c r="P53" s="86" t="str">
        <f t="shared" si="12"/>
        <v>Bin 11                55&lt;60</v>
      </c>
      <c r="Q53" s="87" t="str">
        <f t="shared" si="12"/>
        <v>Bin 12              &gt;=60</v>
      </c>
    </row>
    <row r="54" spans="1:17" x14ac:dyDescent="0.35">
      <c r="A54" s="13">
        <v>0</v>
      </c>
      <c r="B54" s="39">
        <f t="shared" ref="B54:B77" si="13">SUM(F54:Q54)</f>
        <v>2</v>
      </c>
      <c r="C54" s="67">
        <f t="shared" ref="C54:C77" si="14">IF(E54&lt;&gt;"-",D54+(1.0364*E54),"-")</f>
        <v>22.5</v>
      </c>
      <c r="D54" s="67">
        <v>22.5</v>
      </c>
      <c r="E54" s="68">
        <v>0</v>
      </c>
      <c r="F54" s="14">
        <v>0</v>
      </c>
      <c r="G54" s="14">
        <v>0</v>
      </c>
      <c r="H54" s="14">
        <v>0</v>
      </c>
      <c r="I54" s="14">
        <v>2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39">
        <v>0</v>
      </c>
    </row>
    <row r="55" spans="1:17" x14ac:dyDescent="0.35">
      <c r="A55" s="16">
        <v>4.1666666666666699E-2</v>
      </c>
      <c r="B55" s="39">
        <f t="shared" si="13"/>
        <v>0</v>
      </c>
      <c r="C55" s="67" t="str">
        <f t="shared" si="14"/>
        <v>-</v>
      </c>
      <c r="D55" s="67" t="s">
        <v>45</v>
      </c>
      <c r="E55" s="68" t="s">
        <v>45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39">
        <v>0</v>
      </c>
    </row>
    <row r="56" spans="1:17" x14ac:dyDescent="0.35">
      <c r="A56" s="16">
        <v>8.3333333333333301E-2</v>
      </c>
      <c r="B56" s="39">
        <f t="shared" si="13"/>
        <v>0</v>
      </c>
      <c r="C56" s="67" t="str">
        <f t="shared" si="14"/>
        <v>-</v>
      </c>
      <c r="D56" s="67" t="s">
        <v>45</v>
      </c>
      <c r="E56" s="68" t="s">
        <v>45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39">
        <v>0</v>
      </c>
    </row>
    <row r="57" spans="1:17" x14ac:dyDescent="0.35">
      <c r="A57" s="16">
        <v>0.125</v>
      </c>
      <c r="B57" s="39">
        <f t="shared" si="13"/>
        <v>0</v>
      </c>
      <c r="C57" s="67" t="str">
        <f t="shared" si="14"/>
        <v>-</v>
      </c>
      <c r="D57" s="67" t="s">
        <v>45</v>
      </c>
      <c r="E57" s="68" t="s">
        <v>45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39">
        <v>0</v>
      </c>
    </row>
    <row r="58" spans="1:17" x14ac:dyDescent="0.35">
      <c r="A58" s="16">
        <v>0.16666666666666699</v>
      </c>
      <c r="B58" s="39">
        <f t="shared" si="13"/>
        <v>0</v>
      </c>
      <c r="C58" s="67" t="str">
        <f t="shared" si="14"/>
        <v>-</v>
      </c>
      <c r="D58" s="67" t="s">
        <v>45</v>
      </c>
      <c r="E58" s="68" t="s">
        <v>45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39">
        <v>0</v>
      </c>
    </row>
    <row r="59" spans="1:17" x14ac:dyDescent="0.35">
      <c r="A59" s="16">
        <v>0.20833333333333301</v>
      </c>
      <c r="B59" s="39">
        <f t="shared" si="13"/>
        <v>0</v>
      </c>
      <c r="C59" s="67" t="str">
        <f t="shared" si="14"/>
        <v>-</v>
      </c>
      <c r="D59" s="67" t="s">
        <v>45</v>
      </c>
      <c r="E59" s="68" t="s">
        <v>45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39">
        <v>0</v>
      </c>
    </row>
    <row r="60" spans="1:17" x14ac:dyDescent="0.35">
      <c r="A60" s="16">
        <v>0.25</v>
      </c>
      <c r="B60" s="39">
        <f t="shared" si="13"/>
        <v>0</v>
      </c>
      <c r="C60" s="67" t="str">
        <f t="shared" si="14"/>
        <v>-</v>
      </c>
      <c r="D60" s="67" t="s">
        <v>45</v>
      </c>
      <c r="E60" s="68" t="s">
        <v>45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39">
        <v>0</v>
      </c>
    </row>
    <row r="61" spans="1:17" x14ac:dyDescent="0.35">
      <c r="A61" s="16">
        <v>0.29166666666666702</v>
      </c>
      <c r="B61" s="39">
        <f t="shared" si="13"/>
        <v>4</v>
      </c>
      <c r="C61" s="67">
        <f t="shared" si="14"/>
        <v>28.711387272393345</v>
      </c>
      <c r="D61" s="67">
        <v>23.75</v>
      </c>
      <c r="E61" s="68">
        <v>4.7871355387816905</v>
      </c>
      <c r="F61" s="14">
        <v>0</v>
      </c>
      <c r="G61" s="14">
        <v>0</v>
      </c>
      <c r="H61" s="14">
        <v>1</v>
      </c>
      <c r="I61" s="14">
        <v>1</v>
      </c>
      <c r="J61" s="14">
        <v>2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39">
        <v>0</v>
      </c>
    </row>
    <row r="62" spans="1:17" x14ac:dyDescent="0.35">
      <c r="A62" s="16">
        <v>0.33333333333333298</v>
      </c>
      <c r="B62" s="39">
        <f t="shared" si="13"/>
        <v>6</v>
      </c>
      <c r="C62" s="67">
        <f t="shared" si="14"/>
        <v>30.434927451217725</v>
      </c>
      <c r="D62" s="67">
        <v>25</v>
      </c>
      <c r="E62" s="68">
        <v>5.2440442408507577</v>
      </c>
      <c r="F62" s="14">
        <v>0</v>
      </c>
      <c r="G62" s="14">
        <v>0</v>
      </c>
      <c r="H62" s="14">
        <v>1</v>
      </c>
      <c r="I62" s="14">
        <v>2</v>
      </c>
      <c r="J62" s="14">
        <v>2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39">
        <v>0</v>
      </c>
    </row>
    <row r="63" spans="1:17" x14ac:dyDescent="0.35">
      <c r="A63" s="16">
        <v>0.375</v>
      </c>
      <c r="B63" s="39">
        <f t="shared" si="13"/>
        <v>14</v>
      </c>
      <c r="C63" s="67">
        <f t="shared" si="14"/>
        <v>30.64293143543749</v>
      </c>
      <c r="D63" s="67">
        <v>24.642857142857142</v>
      </c>
      <c r="E63" s="68">
        <v>5.7893422352183981</v>
      </c>
      <c r="F63" s="14">
        <v>0</v>
      </c>
      <c r="G63" s="14">
        <v>1</v>
      </c>
      <c r="H63" s="14">
        <v>2</v>
      </c>
      <c r="I63" s="14">
        <v>3</v>
      </c>
      <c r="J63" s="14">
        <v>6</v>
      </c>
      <c r="K63" s="14">
        <v>2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39">
        <v>0</v>
      </c>
    </row>
    <row r="64" spans="1:17" x14ac:dyDescent="0.35">
      <c r="A64" s="16">
        <v>0.41666666666666702</v>
      </c>
      <c r="B64" s="39">
        <f t="shared" si="13"/>
        <v>11</v>
      </c>
      <c r="C64" s="67">
        <f t="shared" si="14"/>
        <v>27.811885505466343</v>
      </c>
      <c r="D64" s="67">
        <v>24.318181818181817</v>
      </c>
      <c r="E64" s="68">
        <v>3.3709993123162154</v>
      </c>
      <c r="F64" s="14">
        <v>0</v>
      </c>
      <c r="G64" s="14">
        <v>0</v>
      </c>
      <c r="H64" s="14">
        <v>1</v>
      </c>
      <c r="I64" s="14">
        <v>5</v>
      </c>
      <c r="J64" s="14">
        <v>5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39">
        <v>0</v>
      </c>
    </row>
    <row r="65" spans="1:17" x14ac:dyDescent="0.35">
      <c r="A65" s="16">
        <v>0.45833333333333298</v>
      </c>
      <c r="B65" s="39">
        <f t="shared" si="13"/>
        <v>12</v>
      </c>
      <c r="C65" s="67">
        <f t="shared" si="14"/>
        <v>27.006907679228696</v>
      </c>
      <c r="D65" s="67">
        <v>18.833333333333332</v>
      </c>
      <c r="E65" s="68">
        <v>7.8865055440904701</v>
      </c>
      <c r="F65" s="14">
        <v>2</v>
      </c>
      <c r="G65" s="14">
        <v>2</v>
      </c>
      <c r="H65" s="14">
        <v>3</v>
      </c>
      <c r="I65" s="14">
        <v>2</v>
      </c>
      <c r="J65" s="14">
        <v>2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39">
        <v>0</v>
      </c>
    </row>
    <row r="66" spans="1:17" x14ac:dyDescent="0.35">
      <c r="A66" s="16">
        <v>0.5</v>
      </c>
      <c r="B66" s="39">
        <f t="shared" si="13"/>
        <v>15</v>
      </c>
      <c r="C66" s="67">
        <f t="shared" si="14"/>
        <v>29.577326941294984</v>
      </c>
      <c r="D66" s="67">
        <v>24.833333333333332</v>
      </c>
      <c r="E66" s="68">
        <v>4.5773770821706394</v>
      </c>
      <c r="F66" s="14">
        <v>0</v>
      </c>
      <c r="G66" s="14">
        <v>0</v>
      </c>
      <c r="H66" s="14">
        <v>2</v>
      </c>
      <c r="I66" s="14">
        <v>6</v>
      </c>
      <c r="J66" s="14">
        <v>5</v>
      </c>
      <c r="K66" s="14">
        <v>2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39">
        <v>0</v>
      </c>
    </row>
    <row r="67" spans="1:17" x14ac:dyDescent="0.35">
      <c r="A67" s="16">
        <v>0.54166666666666696</v>
      </c>
      <c r="B67" s="39">
        <f t="shared" si="13"/>
        <v>17</v>
      </c>
      <c r="C67" s="67">
        <f t="shared" si="14"/>
        <v>27.136482274928856</v>
      </c>
      <c r="D67" s="67">
        <v>23.088235294117649</v>
      </c>
      <c r="E67" s="68">
        <v>3.9060661721451244</v>
      </c>
      <c r="F67" s="14">
        <v>0</v>
      </c>
      <c r="G67" s="14">
        <v>0</v>
      </c>
      <c r="H67" s="14">
        <v>4</v>
      </c>
      <c r="I67" s="14">
        <v>7</v>
      </c>
      <c r="J67" s="14">
        <v>6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39">
        <v>0</v>
      </c>
    </row>
    <row r="68" spans="1:17" x14ac:dyDescent="0.35">
      <c r="A68" s="16">
        <v>0.58333333333333304</v>
      </c>
      <c r="B68" s="39">
        <f t="shared" si="13"/>
        <v>18</v>
      </c>
      <c r="C68" s="67">
        <f t="shared" si="14"/>
        <v>27.921724866076509</v>
      </c>
      <c r="D68" s="67">
        <v>22.25</v>
      </c>
      <c r="E68" s="68">
        <v>5.4725249576191706</v>
      </c>
      <c r="F68" s="14">
        <v>1</v>
      </c>
      <c r="G68" s="14">
        <v>1</v>
      </c>
      <c r="H68" s="14">
        <v>1</v>
      </c>
      <c r="I68" s="14">
        <v>11</v>
      </c>
      <c r="J68" s="14">
        <v>3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39">
        <v>0</v>
      </c>
    </row>
    <row r="69" spans="1:17" x14ac:dyDescent="0.35">
      <c r="A69" s="16">
        <v>0.625</v>
      </c>
      <c r="B69" s="39">
        <f t="shared" si="13"/>
        <v>16</v>
      </c>
      <c r="C69" s="67">
        <f t="shared" si="14"/>
        <v>26.922562846599376</v>
      </c>
      <c r="D69" s="67">
        <v>22.21875</v>
      </c>
      <c r="E69" s="68">
        <v>4.5386075324193138</v>
      </c>
      <c r="F69" s="14">
        <v>1</v>
      </c>
      <c r="G69" s="14">
        <v>0</v>
      </c>
      <c r="H69" s="14">
        <v>1</v>
      </c>
      <c r="I69" s="14">
        <v>11</v>
      </c>
      <c r="J69" s="14">
        <v>3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39">
        <v>0</v>
      </c>
    </row>
    <row r="70" spans="1:17" x14ac:dyDescent="0.35">
      <c r="A70" s="16">
        <v>0.66666666666666696</v>
      </c>
      <c r="B70" s="39">
        <f t="shared" si="13"/>
        <v>35</v>
      </c>
      <c r="C70" s="67">
        <f t="shared" si="14"/>
        <v>27.996534529665105</v>
      </c>
      <c r="D70" s="67">
        <v>23.5</v>
      </c>
      <c r="E70" s="68">
        <v>4.3386091563731233</v>
      </c>
      <c r="F70" s="14">
        <v>0</v>
      </c>
      <c r="G70" s="14">
        <v>1</v>
      </c>
      <c r="H70" s="14">
        <v>5</v>
      </c>
      <c r="I70" s="14">
        <v>17</v>
      </c>
      <c r="J70" s="14">
        <v>10</v>
      </c>
      <c r="K70" s="14">
        <v>2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39">
        <v>0</v>
      </c>
    </row>
    <row r="71" spans="1:17" x14ac:dyDescent="0.35">
      <c r="A71" s="16">
        <v>0.70833333333333304</v>
      </c>
      <c r="B71" s="39">
        <f t="shared" si="13"/>
        <v>33</v>
      </c>
      <c r="C71" s="67">
        <f t="shared" si="14"/>
        <v>26.925992252116547</v>
      </c>
      <c r="D71" s="67">
        <v>22.348484848484848</v>
      </c>
      <c r="E71" s="68">
        <v>4.416738135499517</v>
      </c>
      <c r="F71" s="14">
        <v>0</v>
      </c>
      <c r="G71" s="14">
        <v>2</v>
      </c>
      <c r="H71" s="14">
        <v>6</v>
      </c>
      <c r="I71" s="14">
        <v>17</v>
      </c>
      <c r="J71" s="14">
        <v>7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39">
        <v>0</v>
      </c>
    </row>
    <row r="72" spans="1:17" x14ac:dyDescent="0.35">
      <c r="A72" s="16">
        <v>0.75</v>
      </c>
      <c r="B72" s="39">
        <f t="shared" si="13"/>
        <v>26</v>
      </c>
      <c r="C72" s="67">
        <f t="shared" si="14"/>
        <v>28.582512210233482</v>
      </c>
      <c r="D72" s="67">
        <v>23.653846153846153</v>
      </c>
      <c r="E72" s="68">
        <v>4.7555635434073018</v>
      </c>
      <c r="F72" s="14">
        <v>0</v>
      </c>
      <c r="G72" s="14">
        <v>0</v>
      </c>
      <c r="H72" s="14">
        <v>5</v>
      </c>
      <c r="I72" s="14">
        <v>13</v>
      </c>
      <c r="J72" s="14">
        <v>6</v>
      </c>
      <c r="K72" s="14">
        <v>1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39">
        <v>0</v>
      </c>
    </row>
    <row r="73" spans="1:17" x14ac:dyDescent="0.35">
      <c r="A73" s="16">
        <v>0.79166666666666696</v>
      </c>
      <c r="B73" s="39">
        <f t="shared" si="13"/>
        <v>23</v>
      </c>
      <c r="C73" s="67">
        <f t="shared" si="14"/>
        <v>29.899312183147138</v>
      </c>
      <c r="D73" s="67">
        <v>23.804347826086957</v>
      </c>
      <c r="E73" s="68">
        <v>5.8808996112120617</v>
      </c>
      <c r="F73" s="14">
        <v>0</v>
      </c>
      <c r="G73" s="14">
        <v>1</v>
      </c>
      <c r="H73" s="14">
        <v>5</v>
      </c>
      <c r="I73" s="14">
        <v>8</v>
      </c>
      <c r="J73" s="14">
        <v>6</v>
      </c>
      <c r="K73" s="14">
        <v>2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39">
        <v>0</v>
      </c>
    </row>
    <row r="74" spans="1:17" x14ac:dyDescent="0.35">
      <c r="A74" s="16">
        <v>0.83333333333333304</v>
      </c>
      <c r="B74" s="39">
        <f t="shared" si="13"/>
        <v>16</v>
      </c>
      <c r="C74" s="67">
        <f t="shared" si="14"/>
        <v>32.613056854381298</v>
      </c>
      <c r="D74" s="67">
        <v>25.65625</v>
      </c>
      <c r="E74" s="68">
        <v>6.7124728428997509</v>
      </c>
      <c r="F74" s="14">
        <v>1</v>
      </c>
      <c r="G74" s="14">
        <v>0</v>
      </c>
      <c r="H74" s="14">
        <v>0</v>
      </c>
      <c r="I74" s="14">
        <v>7</v>
      </c>
      <c r="J74" s="14">
        <v>4</v>
      </c>
      <c r="K74" s="14">
        <v>3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39">
        <v>0</v>
      </c>
    </row>
    <row r="75" spans="1:17" x14ac:dyDescent="0.35">
      <c r="A75" s="16">
        <v>0.875</v>
      </c>
      <c r="B75" s="39">
        <f t="shared" si="13"/>
        <v>15</v>
      </c>
      <c r="C75" s="67">
        <f t="shared" si="14"/>
        <v>28.397751949034149</v>
      </c>
      <c r="D75" s="67">
        <v>24.166666666666668</v>
      </c>
      <c r="E75" s="68">
        <v>4.0824829046386357</v>
      </c>
      <c r="F75" s="14">
        <v>0</v>
      </c>
      <c r="G75" s="14">
        <v>0</v>
      </c>
      <c r="H75" s="14">
        <v>2</v>
      </c>
      <c r="I75" s="14">
        <v>7</v>
      </c>
      <c r="J75" s="14">
        <v>5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39">
        <v>0</v>
      </c>
    </row>
    <row r="76" spans="1:17" x14ac:dyDescent="0.35">
      <c r="A76" s="16">
        <v>0.91666666666666696</v>
      </c>
      <c r="B76" s="39">
        <f t="shared" si="13"/>
        <v>11</v>
      </c>
      <c r="C76" s="67">
        <f t="shared" si="14"/>
        <v>27.811885505466343</v>
      </c>
      <c r="D76" s="67">
        <v>24.318181818181817</v>
      </c>
      <c r="E76" s="68">
        <v>3.3709993123162154</v>
      </c>
      <c r="F76" s="14">
        <v>0</v>
      </c>
      <c r="G76" s="14">
        <v>0</v>
      </c>
      <c r="H76" s="14">
        <v>1</v>
      </c>
      <c r="I76" s="14">
        <v>5</v>
      </c>
      <c r="J76" s="14">
        <v>5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39">
        <v>0</v>
      </c>
    </row>
    <row r="77" spans="1:17" ht="15" thickBot="1" x14ac:dyDescent="0.4">
      <c r="A77" s="18">
        <v>0.95833333333333304</v>
      </c>
      <c r="B77" s="47">
        <f t="shared" si="13"/>
        <v>5</v>
      </c>
      <c r="C77" s="69">
        <f t="shared" si="14"/>
        <v>25.134921703761563</v>
      </c>
      <c r="D77" s="69">
        <v>20.5</v>
      </c>
      <c r="E77" s="70">
        <v>4.4721359549995796</v>
      </c>
      <c r="F77" s="19">
        <v>0</v>
      </c>
      <c r="G77" s="19">
        <v>1</v>
      </c>
      <c r="H77" s="19">
        <v>0</v>
      </c>
      <c r="I77" s="19">
        <v>4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47">
        <v>0</v>
      </c>
    </row>
    <row r="78" spans="1:17" x14ac:dyDescent="0.35">
      <c r="A78" s="21"/>
      <c r="B78" s="39"/>
      <c r="C78" s="67"/>
      <c r="D78" s="67"/>
      <c r="E78" s="68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39"/>
    </row>
    <row r="79" spans="1:17" x14ac:dyDescent="0.35">
      <c r="A79" s="21" t="s">
        <v>15</v>
      </c>
      <c r="B79" s="39"/>
      <c r="C79" s="67"/>
      <c r="D79" s="67"/>
      <c r="E79" s="68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39"/>
    </row>
    <row r="80" spans="1:17" x14ac:dyDescent="0.35">
      <c r="A80" s="21" t="s">
        <v>46</v>
      </c>
      <c r="B80" s="39">
        <f>SUM(B64:B65)</f>
        <v>23</v>
      </c>
      <c r="C80" s="67">
        <f t="shared" ref="C80:C83" si="15">IF(E80&lt;&gt;"-",D80+(1.0364*E80),"-")</f>
        <v>28.339939140243388</v>
      </c>
      <c r="D80" s="67">
        <v>21.456521739130434</v>
      </c>
      <c r="E80" s="68">
        <v>6.6416609427952107</v>
      </c>
      <c r="F80" s="14">
        <f>SUM(F64:F65)</f>
        <v>2</v>
      </c>
      <c r="G80" s="14">
        <f t="shared" ref="G80:Q80" si="16">SUM(G64:G65)</f>
        <v>2</v>
      </c>
      <c r="H80" s="14">
        <f t="shared" si="16"/>
        <v>4</v>
      </c>
      <c r="I80" s="14">
        <f t="shared" si="16"/>
        <v>7</v>
      </c>
      <c r="J80" s="14">
        <f t="shared" si="16"/>
        <v>7</v>
      </c>
      <c r="K80" s="14">
        <f t="shared" si="16"/>
        <v>1</v>
      </c>
      <c r="L80" s="14">
        <f t="shared" si="16"/>
        <v>0</v>
      </c>
      <c r="M80" s="14">
        <f t="shared" si="16"/>
        <v>0</v>
      </c>
      <c r="N80" s="14">
        <f t="shared" si="16"/>
        <v>0</v>
      </c>
      <c r="O80" s="14">
        <f t="shared" si="16"/>
        <v>0</v>
      </c>
      <c r="P80" s="14">
        <f t="shared" si="16"/>
        <v>0</v>
      </c>
      <c r="Q80" s="39">
        <f t="shared" si="16"/>
        <v>0</v>
      </c>
    </row>
    <row r="81" spans="1:17" x14ac:dyDescent="0.35">
      <c r="A81" s="21" t="s">
        <v>47</v>
      </c>
      <c r="B81" s="39">
        <f>SUM(B68:B69)</f>
        <v>34</v>
      </c>
      <c r="C81" s="67">
        <f t="shared" si="15"/>
        <v>27.395634090363075</v>
      </c>
      <c r="D81" s="67">
        <v>22.235294117647058</v>
      </c>
      <c r="E81" s="68">
        <v>4.9791007069818773</v>
      </c>
      <c r="F81" s="14">
        <f>SUM(F68:F69)</f>
        <v>2</v>
      </c>
      <c r="G81" s="14">
        <f t="shared" ref="G81:Q81" si="17">SUM(G68:G69)</f>
        <v>1</v>
      </c>
      <c r="H81" s="14">
        <f t="shared" si="17"/>
        <v>2</v>
      </c>
      <c r="I81" s="14">
        <f t="shared" si="17"/>
        <v>22</v>
      </c>
      <c r="J81" s="14">
        <f t="shared" si="17"/>
        <v>6</v>
      </c>
      <c r="K81" s="14">
        <f t="shared" si="17"/>
        <v>1</v>
      </c>
      <c r="L81" s="14">
        <f t="shared" si="17"/>
        <v>0</v>
      </c>
      <c r="M81" s="14">
        <f t="shared" si="17"/>
        <v>0</v>
      </c>
      <c r="N81" s="14">
        <f t="shared" si="17"/>
        <v>0</v>
      </c>
      <c r="O81" s="14">
        <f t="shared" si="17"/>
        <v>0</v>
      </c>
      <c r="P81" s="14">
        <f t="shared" si="17"/>
        <v>0</v>
      </c>
      <c r="Q81" s="39">
        <f t="shared" si="17"/>
        <v>0</v>
      </c>
    </row>
    <row r="82" spans="1:17" x14ac:dyDescent="0.35">
      <c r="A82" s="21" t="s">
        <v>16</v>
      </c>
      <c r="B82" s="39">
        <f>SUM(B61:B72)</f>
        <v>207</v>
      </c>
      <c r="C82" s="67">
        <f t="shared" si="15"/>
        <v>28.205089695713824</v>
      </c>
      <c r="D82" s="67">
        <v>23.089371980676329</v>
      </c>
      <c r="E82" s="68">
        <v>4.9360456532588701</v>
      </c>
      <c r="F82" s="14">
        <f>SUM(F61:F72)</f>
        <v>4</v>
      </c>
      <c r="G82" s="14">
        <f t="shared" ref="G82:Q82" si="18">SUM(G61:G72)</f>
        <v>7</v>
      </c>
      <c r="H82" s="14">
        <f t="shared" si="18"/>
        <v>32</v>
      </c>
      <c r="I82" s="14">
        <f t="shared" si="18"/>
        <v>95</v>
      </c>
      <c r="J82" s="14">
        <f t="shared" si="18"/>
        <v>57</v>
      </c>
      <c r="K82" s="14">
        <f t="shared" si="18"/>
        <v>11</v>
      </c>
      <c r="L82" s="14">
        <f t="shared" si="18"/>
        <v>1</v>
      </c>
      <c r="M82" s="14">
        <f t="shared" si="18"/>
        <v>0</v>
      </c>
      <c r="N82" s="14">
        <f t="shared" si="18"/>
        <v>0</v>
      </c>
      <c r="O82" s="14">
        <f t="shared" si="18"/>
        <v>0</v>
      </c>
      <c r="P82" s="14">
        <f t="shared" si="18"/>
        <v>0</v>
      </c>
      <c r="Q82" s="39">
        <f t="shared" si="18"/>
        <v>0</v>
      </c>
    </row>
    <row r="83" spans="1:17" x14ac:dyDescent="0.35">
      <c r="A83" s="21" t="s">
        <v>19</v>
      </c>
      <c r="B83" s="39">
        <f>SUM(B54:B77)</f>
        <v>279</v>
      </c>
      <c r="C83" s="67">
        <f t="shared" si="15"/>
        <v>28.570060270014942</v>
      </c>
      <c r="D83" s="67">
        <v>23.351254480286737</v>
      </c>
      <c r="E83" s="68">
        <v>5.0355131124355523</v>
      </c>
      <c r="F83" s="14">
        <f t="shared" ref="F83:Q83" si="19">SUM(F54:F77)</f>
        <v>5</v>
      </c>
      <c r="G83" s="14">
        <f t="shared" si="19"/>
        <v>9</v>
      </c>
      <c r="H83" s="14">
        <f t="shared" si="19"/>
        <v>40</v>
      </c>
      <c r="I83" s="14">
        <f t="shared" si="19"/>
        <v>128</v>
      </c>
      <c r="J83" s="14">
        <f t="shared" si="19"/>
        <v>77</v>
      </c>
      <c r="K83" s="14">
        <f t="shared" ref="K83" si="20">SUM(K54:K77)</f>
        <v>17</v>
      </c>
      <c r="L83" s="14">
        <f t="shared" si="19"/>
        <v>3</v>
      </c>
      <c r="M83" s="14">
        <f t="shared" si="19"/>
        <v>0</v>
      </c>
      <c r="N83" s="14">
        <f t="shared" si="19"/>
        <v>0</v>
      </c>
      <c r="O83" s="14">
        <f t="shared" si="19"/>
        <v>0</v>
      </c>
      <c r="P83" s="14">
        <f t="shared" si="19"/>
        <v>0</v>
      </c>
      <c r="Q83" s="39">
        <f t="shared" si="19"/>
        <v>0</v>
      </c>
    </row>
    <row r="84" spans="1:17" ht="15" thickBot="1" x14ac:dyDescent="0.4">
      <c r="A84" s="22"/>
      <c r="B84" s="47"/>
      <c r="C84" s="69"/>
      <c r="D84" s="55"/>
      <c r="E84" s="54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47"/>
    </row>
    <row r="85" spans="1:17" x14ac:dyDescent="0.35">
      <c r="A85" s="21" t="s">
        <v>20</v>
      </c>
      <c r="B85" s="77">
        <f>INDEX(($A54:$Q65),MATCH(B86,B54:B65,0),1)</f>
        <v>0.375</v>
      </c>
      <c r="C85" s="23">
        <f t="shared" ref="C85:O85" si="21">INDEX(($A54:$Q65),MATCH(C86,C54:C65,0),1)</f>
        <v>0.375</v>
      </c>
      <c r="D85" s="23">
        <f t="shared" si="21"/>
        <v>0.33333333333333298</v>
      </c>
      <c r="E85" s="77">
        <f t="shared" si="21"/>
        <v>0.45833333333333298</v>
      </c>
      <c r="F85" s="23">
        <f t="shared" si="21"/>
        <v>0.45833333333333298</v>
      </c>
      <c r="G85" s="23">
        <f t="shared" si="21"/>
        <v>0.45833333333333298</v>
      </c>
      <c r="H85" s="23">
        <f t="shared" si="21"/>
        <v>0.45833333333333298</v>
      </c>
      <c r="I85" s="23">
        <f t="shared" si="21"/>
        <v>0.41666666666666702</v>
      </c>
      <c r="J85" s="23">
        <f t="shared" si="21"/>
        <v>0.375</v>
      </c>
      <c r="K85" s="23">
        <f t="shared" si="21"/>
        <v>0.375</v>
      </c>
      <c r="L85" s="23">
        <f t="shared" si="21"/>
        <v>0</v>
      </c>
      <c r="M85" s="23">
        <f t="shared" si="21"/>
        <v>0</v>
      </c>
      <c r="N85" s="23">
        <f t="shared" si="21"/>
        <v>0</v>
      </c>
      <c r="O85" s="23">
        <f t="shared" si="21"/>
        <v>0</v>
      </c>
      <c r="P85" s="23">
        <f>INDEX(($A54:$Q65),MATCH(P86,P54:P65,0),1)</f>
        <v>0</v>
      </c>
      <c r="Q85" s="77">
        <f t="shared" ref="Q85" si="22">INDEX(($A54:$Q65),MATCH(Q86,Q54:Q65,0),1)</f>
        <v>0</v>
      </c>
    </row>
    <row r="86" spans="1:17" s="28" customFormat="1" x14ac:dyDescent="0.35">
      <c r="A86" s="25"/>
      <c r="B86" s="78">
        <f t="shared" ref="B86:Q86" si="23">MAX(B54:B65)</f>
        <v>14</v>
      </c>
      <c r="C86" s="88">
        <f t="shared" si="23"/>
        <v>30.64293143543749</v>
      </c>
      <c r="D86" s="88">
        <f t="shared" si="23"/>
        <v>25</v>
      </c>
      <c r="E86" s="89">
        <f t="shared" si="23"/>
        <v>7.8865055440904701</v>
      </c>
      <c r="F86" s="26">
        <f t="shared" si="23"/>
        <v>2</v>
      </c>
      <c r="G86" s="26">
        <f t="shared" si="23"/>
        <v>2</v>
      </c>
      <c r="H86" s="26">
        <f t="shared" si="23"/>
        <v>3</v>
      </c>
      <c r="I86" s="26">
        <f t="shared" si="23"/>
        <v>5</v>
      </c>
      <c r="J86" s="26">
        <f t="shared" si="23"/>
        <v>6</v>
      </c>
      <c r="K86" s="26">
        <f t="shared" si="23"/>
        <v>2</v>
      </c>
      <c r="L86" s="26">
        <f t="shared" si="23"/>
        <v>0</v>
      </c>
      <c r="M86" s="26">
        <f t="shared" si="23"/>
        <v>0</v>
      </c>
      <c r="N86" s="26">
        <f t="shared" si="23"/>
        <v>0</v>
      </c>
      <c r="O86" s="26">
        <f t="shared" si="23"/>
        <v>0</v>
      </c>
      <c r="P86" s="26">
        <f t="shared" si="23"/>
        <v>0</v>
      </c>
      <c r="Q86" s="78">
        <f t="shared" si="23"/>
        <v>0</v>
      </c>
    </row>
    <row r="87" spans="1:17" x14ac:dyDescent="0.35">
      <c r="A87" s="21"/>
      <c r="B87" s="39"/>
      <c r="C87" s="67"/>
      <c r="D87" s="52"/>
      <c r="E87" s="5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39"/>
    </row>
    <row r="88" spans="1:17" x14ac:dyDescent="0.35">
      <c r="A88" s="21" t="s">
        <v>21</v>
      </c>
      <c r="B88" s="77">
        <f>INDEX(($A66:$Q77),MATCH(B89,B66:B77,0),1)</f>
        <v>0.66666666666666696</v>
      </c>
      <c r="C88" s="23">
        <f t="shared" ref="C88:Q88" si="24">INDEX(($A66:$Q77),MATCH(C89,C66:C77,0),1)</f>
        <v>0.83333333333333304</v>
      </c>
      <c r="D88" s="23">
        <f t="shared" si="24"/>
        <v>0.83333333333333304</v>
      </c>
      <c r="E88" s="77">
        <f t="shared" si="24"/>
        <v>0.83333333333333304</v>
      </c>
      <c r="F88" s="23">
        <f t="shared" si="24"/>
        <v>0.58333333333333304</v>
      </c>
      <c r="G88" s="23">
        <f t="shared" si="24"/>
        <v>0.70833333333333304</v>
      </c>
      <c r="H88" s="23">
        <f t="shared" si="24"/>
        <v>0.70833333333333304</v>
      </c>
      <c r="I88" s="23">
        <f t="shared" si="24"/>
        <v>0.66666666666666696</v>
      </c>
      <c r="J88" s="23">
        <f t="shared" si="24"/>
        <v>0.66666666666666696</v>
      </c>
      <c r="K88" s="23">
        <f t="shared" si="24"/>
        <v>0.83333333333333304</v>
      </c>
      <c r="L88" s="23">
        <f t="shared" si="24"/>
        <v>0.75</v>
      </c>
      <c r="M88" s="23">
        <f t="shared" si="24"/>
        <v>0.5</v>
      </c>
      <c r="N88" s="23">
        <f t="shared" si="24"/>
        <v>0.5</v>
      </c>
      <c r="O88" s="23">
        <f t="shared" si="24"/>
        <v>0.5</v>
      </c>
      <c r="P88" s="23">
        <f t="shared" si="24"/>
        <v>0.5</v>
      </c>
      <c r="Q88" s="77">
        <f t="shared" si="24"/>
        <v>0.5</v>
      </c>
    </row>
    <row r="89" spans="1:17" s="28" customFormat="1" ht="15" thickBot="1" x14ac:dyDescent="0.4">
      <c r="A89" s="30"/>
      <c r="B89" s="79">
        <f t="shared" ref="B89:Q89" si="25">MAX(B66:B77)</f>
        <v>35</v>
      </c>
      <c r="C89" s="90">
        <f t="shared" si="25"/>
        <v>32.613056854381298</v>
      </c>
      <c r="D89" s="90">
        <f t="shared" si="25"/>
        <v>25.65625</v>
      </c>
      <c r="E89" s="91">
        <f t="shared" si="25"/>
        <v>6.7124728428997509</v>
      </c>
      <c r="F89" s="31">
        <f t="shared" si="25"/>
        <v>1</v>
      </c>
      <c r="G89" s="31">
        <f t="shared" si="25"/>
        <v>2</v>
      </c>
      <c r="H89" s="31">
        <f t="shared" si="25"/>
        <v>6</v>
      </c>
      <c r="I89" s="31">
        <f t="shared" si="25"/>
        <v>17</v>
      </c>
      <c r="J89" s="31">
        <f t="shared" si="25"/>
        <v>10</v>
      </c>
      <c r="K89" s="31">
        <f t="shared" si="25"/>
        <v>3</v>
      </c>
      <c r="L89" s="31">
        <f t="shared" si="25"/>
        <v>1</v>
      </c>
      <c r="M89" s="31">
        <f t="shared" si="25"/>
        <v>0</v>
      </c>
      <c r="N89" s="31">
        <f t="shared" si="25"/>
        <v>0</v>
      </c>
      <c r="O89" s="31">
        <f t="shared" si="25"/>
        <v>0</v>
      </c>
      <c r="P89" s="31">
        <f t="shared" si="25"/>
        <v>0</v>
      </c>
      <c r="Q89" s="79">
        <f t="shared" si="25"/>
        <v>0</v>
      </c>
    </row>
    <row r="91" spans="1:17" x14ac:dyDescent="0.35">
      <c r="A91" s="4" t="s">
        <v>22</v>
      </c>
      <c r="Q91" s="6"/>
    </row>
    <row r="94" spans="1:17" x14ac:dyDescent="0.35">
      <c r="A94" s="4"/>
      <c r="B94" s="4"/>
      <c r="D94" s="83"/>
      <c r="E94" s="83"/>
      <c r="P94" s="4"/>
    </row>
    <row r="95" spans="1:17" x14ac:dyDescent="0.35">
      <c r="A95" s="5"/>
    </row>
    <row r="96" spans="1:17" x14ac:dyDescent="0.35">
      <c r="A96" s="6" t="s">
        <v>1</v>
      </c>
      <c r="B96" s="4" t="s">
        <v>4</v>
      </c>
      <c r="I96" s="7"/>
      <c r="P96" s="4"/>
    </row>
    <row r="98" spans="1:17" ht="15" thickBot="1" x14ac:dyDescent="0.4"/>
    <row r="99" spans="1:17" s="2" customFormat="1" ht="29.5" thickBot="1" x14ac:dyDescent="0.4">
      <c r="A99" s="10" t="s">
        <v>5</v>
      </c>
      <c r="B99" s="74" t="s">
        <v>23</v>
      </c>
      <c r="C99" s="75" t="s">
        <v>30</v>
      </c>
      <c r="D99" s="75" t="s">
        <v>31</v>
      </c>
      <c r="E99" s="76" t="s">
        <v>32</v>
      </c>
      <c r="F99" s="86" t="str">
        <f>F7</f>
        <v>Bin 1              &lt;10mph</v>
      </c>
      <c r="G99" s="86" t="str">
        <f t="shared" ref="G99:Q99" si="26">G7</f>
        <v>Bin 2                10&lt;15</v>
      </c>
      <c r="H99" s="86" t="str">
        <f t="shared" si="26"/>
        <v>Bin 3                15&lt;20</v>
      </c>
      <c r="I99" s="86" t="str">
        <f t="shared" si="26"/>
        <v>Bin 4                20&lt;25</v>
      </c>
      <c r="J99" s="86" t="str">
        <f t="shared" si="26"/>
        <v>Bin 5                25&lt;30</v>
      </c>
      <c r="K99" s="86" t="str">
        <f t="shared" si="26"/>
        <v>Bin 6                30&lt;35</v>
      </c>
      <c r="L99" s="86" t="str">
        <f t="shared" si="26"/>
        <v>Bin 7                35&lt;40</v>
      </c>
      <c r="M99" s="86" t="str">
        <f t="shared" si="26"/>
        <v>Bin 8                40&lt;45</v>
      </c>
      <c r="N99" s="86" t="str">
        <f t="shared" si="26"/>
        <v>Bin 9                45&lt;50</v>
      </c>
      <c r="O99" s="86" t="str">
        <f t="shared" si="26"/>
        <v>Bin 10                50&lt;55</v>
      </c>
      <c r="P99" s="86" t="str">
        <f t="shared" si="26"/>
        <v>Bin 11                55&lt;60</v>
      </c>
      <c r="Q99" s="87" t="str">
        <f t="shared" si="26"/>
        <v>Bin 12              &gt;=60</v>
      </c>
    </row>
    <row r="100" spans="1:17" x14ac:dyDescent="0.35">
      <c r="A100" s="13">
        <v>0</v>
      </c>
      <c r="B100" s="39">
        <f t="shared" ref="B100:B123" si="27">SUM(F100:Q100)</f>
        <v>2</v>
      </c>
      <c r="C100" s="67">
        <f t="shared" ref="C100:C123" si="28">IF(E100&lt;&gt;"-",D100+(1.0364*E100),"-")</f>
        <v>22.5</v>
      </c>
      <c r="D100" s="67">
        <v>22.5</v>
      </c>
      <c r="E100" s="68">
        <v>0</v>
      </c>
      <c r="F100" s="14">
        <f>F54+F8</f>
        <v>0</v>
      </c>
      <c r="G100" s="14">
        <f t="shared" ref="G100:Q115" si="29">G54+G8</f>
        <v>0</v>
      </c>
      <c r="H100" s="14">
        <f t="shared" si="29"/>
        <v>0</v>
      </c>
      <c r="I100" s="14">
        <f t="shared" si="29"/>
        <v>2</v>
      </c>
      <c r="J100" s="14">
        <f t="shared" si="29"/>
        <v>0</v>
      </c>
      <c r="K100" s="14">
        <f t="shared" si="29"/>
        <v>0</v>
      </c>
      <c r="L100" s="14">
        <f t="shared" si="29"/>
        <v>0</v>
      </c>
      <c r="M100" s="14">
        <f t="shared" si="29"/>
        <v>0</v>
      </c>
      <c r="N100" s="14">
        <f t="shared" si="29"/>
        <v>0</v>
      </c>
      <c r="O100" s="14">
        <f t="shared" si="29"/>
        <v>0</v>
      </c>
      <c r="P100" s="14">
        <f t="shared" si="29"/>
        <v>0</v>
      </c>
      <c r="Q100" s="39">
        <f t="shared" si="29"/>
        <v>0</v>
      </c>
    </row>
    <row r="101" spans="1:17" x14ac:dyDescent="0.35">
      <c r="A101" s="16">
        <v>4.1666666666666699E-2</v>
      </c>
      <c r="B101" s="39">
        <f t="shared" si="27"/>
        <v>0</v>
      </c>
      <c r="C101" s="67" t="str">
        <f t="shared" si="28"/>
        <v>-</v>
      </c>
      <c r="D101" s="67" t="s">
        <v>45</v>
      </c>
      <c r="E101" s="68" t="s">
        <v>45</v>
      </c>
      <c r="F101" s="14">
        <f t="shared" ref="F101:Q116" si="30">F55+F9</f>
        <v>0</v>
      </c>
      <c r="G101" s="14">
        <f t="shared" si="30"/>
        <v>0</v>
      </c>
      <c r="H101" s="14">
        <f t="shared" si="30"/>
        <v>0</v>
      </c>
      <c r="I101" s="14">
        <f t="shared" si="30"/>
        <v>0</v>
      </c>
      <c r="J101" s="14">
        <f t="shared" si="30"/>
        <v>0</v>
      </c>
      <c r="K101" s="14">
        <f t="shared" si="29"/>
        <v>0</v>
      </c>
      <c r="L101" s="14">
        <f t="shared" si="30"/>
        <v>0</v>
      </c>
      <c r="M101" s="14">
        <f t="shared" si="30"/>
        <v>0</v>
      </c>
      <c r="N101" s="14">
        <f t="shared" si="30"/>
        <v>0</v>
      </c>
      <c r="O101" s="14">
        <f t="shared" si="30"/>
        <v>0</v>
      </c>
      <c r="P101" s="14">
        <f t="shared" si="30"/>
        <v>0</v>
      </c>
      <c r="Q101" s="39">
        <f t="shared" si="30"/>
        <v>0</v>
      </c>
    </row>
    <row r="102" spans="1:17" x14ac:dyDescent="0.35">
      <c r="A102" s="16">
        <v>8.3333333333333301E-2</v>
      </c>
      <c r="B102" s="39">
        <f t="shared" si="27"/>
        <v>0</v>
      </c>
      <c r="C102" s="67" t="str">
        <f t="shared" si="28"/>
        <v>-</v>
      </c>
      <c r="D102" s="67" t="s">
        <v>45</v>
      </c>
      <c r="E102" s="68" t="s">
        <v>45</v>
      </c>
      <c r="F102" s="14">
        <f t="shared" si="30"/>
        <v>0</v>
      </c>
      <c r="G102" s="14">
        <f t="shared" si="30"/>
        <v>0</v>
      </c>
      <c r="H102" s="14">
        <f t="shared" si="30"/>
        <v>0</v>
      </c>
      <c r="I102" s="14">
        <f t="shared" si="30"/>
        <v>0</v>
      </c>
      <c r="J102" s="14">
        <f t="shared" si="30"/>
        <v>0</v>
      </c>
      <c r="K102" s="14">
        <f t="shared" si="29"/>
        <v>0</v>
      </c>
      <c r="L102" s="14">
        <f t="shared" si="30"/>
        <v>0</v>
      </c>
      <c r="M102" s="14">
        <f t="shared" si="30"/>
        <v>0</v>
      </c>
      <c r="N102" s="14">
        <f t="shared" si="30"/>
        <v>0</v>
      </c>
      <c r="O102" s="14">
        <f t="shared" si="30"/>
        <v>0</v>
      </c>
      <c r="P102" s="14">
        <f t="shared" si="30"/>
        <v>0</v>
      </c>
      <c r="Q102" s="39">
        <f t="shared" si="30"/>
        <v>0</v>
      </c>
    </row>
    <row r="103" spans="1:17" x14ac:dyDescent="0.35">
      <c r="A103" s="16">
        <v>0.125</v>
      </c>
      <c r="B103" s="39">
        <f t="shared" si="27"/>
        <v>0</v>
      </c>
      <c r="C103" s="67" t="str">
        <f t="shared" si="28"/>
        <v>-</v>
      </c>
      <c r="D103" s="67" t="s">
        <v>45</v>
      </c>
      <c r="E103" s="68" t="s">
        <v>45</v>
      </c>
      <c r="F103" s="14">
        <f t="shared" si="30"/>
        <v>0</v>
      </c>
      <c r="G103" s="14">
        <f t="shared" si="30"/>
        <v>0</v>
      </c>
      <c r="H103" s="14">
        <f t="shared" si="30"/>
        <v>0</v>
      </c>
      <c r="I103" s="14">
        <f t="shared" si="30"/>
        <v>0</v>
      </c>
      <c r="J103" s="14">
        <f t="shared" si="30"/>
        <v>0</v>
      </c>
      <c r="K103" s="14">
        <f t="shared" si="29"/>
        <v>0</v>
      </c>
      <c r="L103" s="14">
        <f t="shared" si="30"/>
        <v>0</v>
      </c>
      <c r="M103" s="14">
        <f t="shared" si="30"/>
        <v>0</v>
      </c>
      <c r="N103" s="14">
        <f t="shared" si="30"/>
        <v>0</v>
      </c>
      <c r="O103" s="14">
        <f t="shared" si="30"/>
        <v>0</v>
      </c>
      <c r="P103" s="14">
        <f t="shared" si="30"/>
        <v>0</v>
      </c>
      <c r="Q103" s="39">
        <f t="shared" si="30"/>
        <v>0</v>
      </c>
    </row>
    <row r="104" spans="1:17" x14ac:dyDescent="0.35">
      <c r="A104" s="16">
        <v>0.16666666666666699</v>
      </c>
      <c r="B104" s="39">
        <f t="shared" si="27"/>
        <v>0</v>
      </c>
      <c r="C104" s="67" t="str">
        <f t="shared" si="28"/>
        <v>-</v>
      </c>
      <c r="D104" s="67" t="s">
        <v>45</v>
      </c>
      <c r="E104" s="68" t="s">
        <v>45</v>
      </c>
      <c r="F104" s="14">
        <f t="shared" si="30"/>
        <v>0</v>
      </c>
      <c r="G104" s="14">
        <f t="shared" si="30"/>
        <v>0</v>
      </c>
      <c r="H104" s="14">
        <f t="shared" si="30"/>
        <v>0</v>
      </c>
      <c r="I104" s="14">
        <f t="shared" si="30"/>
        <v>0</v>
      </c>
      <c r="J104" s="14">
        <f t="shared" si="30"/>
        <v>0</v>
      </c>
      <c r="K104" s="14">
        <f t="shared" si="29"/>
        <v>0</v>
      </c>
      <c r="L104" s="14">
        <f t="shared" si="30"/>
        <v>0</v>
      </c>
      <c r="M104" s="14">
        <f t="shared" si="30"/>
        <v>0</v>
      </c>
      <c r="N104" s="14">
        <f t="shared" si="30"/>
        <v>0</v>
      </c>
      <c r="O104" s="14">
        <f t="shared" si="30"/>
        <v>0</v>
      </c>
      <c r="P104" s="14">
        <f t="shared" si="30"/>
        <v>0</v>
      </c>
      <c r="Q104" s="39">
        <f t="shared" si="30"/>
        <v>0</v>
      </c>
    </row>
    <row r="105" spans="1:17" x14ac:dyDescent="0.35">
      <c r="A105" s="16">
        <v>0.20833333333333301</v>
      </c>
      <c r="B105" s="39">
        <f t="shared" si="27"/>
        <v>2</v>
      </c>
      <c r="C105" s="67">
        <f t="shared" si="28"/>
        <v>33.664227340108688</v>
      </c>
      <c r="D105" s="67">
        <v>30</v>
      </c>
      <c r="E105" s="68">
        <v>3.5355339059327378</v>
      </c>
      <c r="F105" s="14">
        <f t="shared" si="30"/>
        <v>0</v>
      </c>
      <c r="G105" s="14">
        <f t="shared" si="30"/>
        <v>0</v>
      </c>
      <c r="H105" s="14">
        <f t="shared" si="30"/>
        <v>0</v>
      </c>
      <c r="I105" s="14">
        <f t="shared" si="30"/>
        <v>0</v>
      </c>
      <c r="J105" s="14">
        <f t="shared" si="30"/>
        <v>1</v>
      </c>
      <c r="K105" s="14">
        <f t="shared" si="29"/>
        <v>1</v>
      </c>
      <c r="L105" s="14">
        <f t="shared" si="30"/>
        <v>0</v>
      </c>
      <c r="M105" s="14">
        <f t="shared" si="30"/>
        <v>0</v>
      </c>
      <c r="N105" s="14">
        <f t="shared" si="30"/>
        <v>0</v>
      </c>
      <c r="O105" s="14">
        <f t="shared" si="30"/>
        <v>0</v>
      </c>
      <c r="P105" s="14">
        <f t="shared" si="30"/>
        <v>0</v>
      </c>
      <c r="Q105" s="39">
        <f t="shared" si="30"/>
        <v>0</v>
      </c>
    </row>
    <row r="106" spans="1:17" x14ac:dyDescent="0.35">
      <c r="A106" s="16">
        <v>0.25</v>
      </c>
      <c r="B106" s="39">
        <f t="shared" si="27"/>
        <v>3</v>
      </c>
      <c r="C106" s="67">
        <f t="shared" si="28"/>
        <v>32.158495761607298</v>
      </c>
      <c r="D106" s="67">
        <v>29.166666666666668</v>
      </c>
      <c r="E106" s="68">
        <v>2.8867513459481158</v>
      </c>
      <c r="F106" s="14">
        <f t="shared" si="30"/>
        <v>0</v>
      </c>
      <c r="G106" s="14">
        <f t="shared" si="30"/>
        <v>0</v>
      </c>
      <c r="H106" s="14">
        <f t="shared" si="30"/>
        <v>0</v>
      </c>
      <c r="I106" s="14">
        <f t="shared" si="30"/>
        <v>0</v>
      </c>
      <c r="J106" s="14">
        <f t="shared" si="30"/>
        <v>2</v>
      </c>
      <c r="K106" s="14">
        <f t="shared" si="29"/>
        <v>1</v>
      </c>
      <c r="L106" s="14">
        <f t="shared" si="30"/>
        <v>0</v>
      </c>
      <c r="M106" s="14">
        <f t="shared" si="30"/>
        <v>0</v>
      </c>
      <c r="N106" s="14">
        <f t="shared" si="30"/>
        <v>0</v>
      </c>
      <c r="O106" s="14">
        <f t="shared" si="30"/>
        <v>0</v>
      </c>
      <c r="P106" s="14">
        <f t="shared" si="30"/>
        <v>0</v>
      </c>
      <c r="Q106" s="39">
        <f t="shared" si="30"/>
        <v>0</v>
      </c>
    </row>
    <row r="107" spans="1:17" x14ac:dyDescent="0.35">
      <c r="A107" s="16">
        <v>0.29166666666666702</v>
      </c>
      <c r="B107" s="39">
        <f t="shared" si="27"/>
        <v>10</v>
      </c>
      <c r="C107" s="67">
        <f t="shared" si="28"/>
        <v>30.916076850497763</v>
      </c>
      <c r="D107" s="67">
        <v>26</v>
      </c>
      <c r="E107" s="68">
        <v>4.7434164902525691</v>
      </c>
      <c r="F107" s="14">
        <f t="shared" si="30"/>
        <v>0</v>
      </c>
      <c r="G107" s="14">
        <f t="shared" si="30"/>
        <v>0</v>
      </c>
      <c r="H107" s="14">
        <f t="shared" si="30"/>
        <v>1</v>
      </c>
      <c r="I107" s="14">
        <f t="shared" si="30"/>
        <v>3</v>
      </c>
      <c r="J107" s="14">
        <f t="shared" si="30"/>
        <v>4</v>
      </c>
      <c r="K107" s="14">
        <f t="shared" si="29"/>
        <v>2</v>
      </c>
      <c r="L107" s="14">
        <f t="shared" si="30"/>
        <v>0</v>
      </c>
      <c r="M107" s="14">
        <f t="shared" si="30"/>
        <v>0</v>
      </c>
      <c r="N107" s="14">
        <f t="shared" si="30"/>
        <v>0</v>
      </c>
      <c r="O107" s="14">
        <f t="shared" si="30"/>
        <v>0</v>
      </c>
      <c r="P107" s="14">
        <f t="shared" si="30"/>
        <v>0</v>
      </c>
      <c r="Q107" s="39">
        <f t="shared" si="30"/>
        <v>0</v>
      </c>
    </row>
    <row r="108" spans="1:17" x14ac:dyDescent="0.35">
      <c r="A108" s="16">
        <v>0.33333333333333298</v>
      </c>
      <c r="B108" s="39">
        <f t="shared" si="27"/>
        <v>20</v>
      </c>
      <c r="C108" s="67">
        <f t="shared" si="28"/>
        <v>33.784737003921713</v>
      </c>
      <c r="D108" s="67">
        <v>29.25</v>
      </c>
      <c r="E108" s="68">
        <v>4.3754698995771033</v>
      </c>
      <c r="F108" s="14">
        <f t="shared" si="30"/>
        <v>0</v>
      </c>
      <c r="G108" s="14">
        <f t="shared" si="30"/>
        <v>0</v>
      </c>
      <c r="H108" s="14">
        <f t="shared" si="30"/>
        <v>1</v>
      </c>
      <c r="I108" s="14">
        <f t="shared" si="30"/>
        <v>2</v>
      </c>
      <c r="J108" s="14">
        <f t="shared" si="30"/>
        <v>6</v>
      </c>
      <c r="K108" s="14">
        <f t="shared" si="29"/>
        <v>11</v>
      </c>
      <c r="L108" s="14">
        <f t="shared" si="30"/>
        <v>0</v>
      </c>
      <c r="M108" s="14">
        <f t="shared" si="30"/>
        <v>0</v>
      </c>
      <c r="N108" s="14">
        <f t="shared" si="30"/>
        <v>0</v>
      </c>
      <c r="O108" s="14">
        <f t="shared" si="30"/>
        <v>0</v>
      </c>
      <c r="P108" s="14">
        <f t="shared" si="30"/>
        <v>0</v>
      </c>
      <c r="Q108" s="39">
        <f t="shared" si="30"/>
        <v>0</v>
      </c>
    </row>
    <row r="109" spans="1:17" x14ac:dyDescent="0.35">
      <c r="A109" s="16">
        <v>0.375</v>
      </c>
      <c r="B109" s="39">
        <f t="shared" si="27"/>
        <v>50</v>
      </c>
      <c r="C109" s="67">
        <f t="shared" si="28"/>
        <v>33.573279409168286</v>
      </c>
      <c r="D109" s="67">
        <v>27.8</v>
      </c>
      <c r="E109" s="68">
        <v>5.5705127452414969</v>
      </c>
      <c r="F109" s="14">
        <f t="shared" si="30"/>
        <v>0</v>
      </c>
      <c r="G109" s="14">
        <f t="shared" si="30"/>
        <v>2</v>
      </c>
      <c r="H109" s="14">
        <f t="shared" si="30"/>
        <v>2</v>
      </c>
      <c r="I109" s="14">
        <f t="shared" si="30"/>
        <v>9</v>
      </c>
      <c r="J109" s="14">
        <f t="shared" si="30"/>
        <v>17</v>
      </c>
      <c r="K109" s="14">
        <f t="shared" si="29"/>
        <v>18</v>
      </c>
      <c r="L109" s="14">
        <f t="shared" si="30"/>
        <v>2</v>
      </c>
      <c r="M109" s="14">
        <f t="shared" si="30"/>
        <v>0</v>
      </c>
      <c r="N109" s="14">
        <f t="shared" si="30"/>
        <v>0</v>
      </c>
      <c r="O109" s="14">
        <f t="shared" si="30"/>
        <v>0</v>
      </c>
      <c r="P109" s="14">
        <f t="shared" si="30"/>
        <v>0</v>
      </c>
      <c r="Q109" s="39">
        <f t="shared" si="30"/>
        <v>0</v>
      </c>
    </row>
    <row r="110" spans="1:17" x14ac:dyDescent="0.35">
      <c r="A110" s="16">
        <v>0.41666666666666702</v>
      </c>
      <c r="B110" s="39">
        <f t="shared" si="27"/>
        <v>29</v>
      </c>
      <c r="C110" s="67">
        <f t="shared" si="28"/>
        <v>33.289857670461494</v>
      </c>
      <c r="D110" s="67">
        <v>26.637931034482758</v>
      </c>
      <c r="E110" s="68">
        <v>6.4183004978567473</v>
      </c>
      <c r="F110" s="14">
        <f t="shared" si="30"/>
        <v>0</v>
      </c>
      <c r="G110" s="14">
        <f t="shared" si="30"/>
        <v>0</v>
      </c>
      <c r="H110" s="14">
        <f t="shared" si="30"/>
        <v>2</v>
      </c>
      <c r="I110" s="14">
        <f t="shared" si="30"/>
        <v>12</v>
      </c>
      <c r="J110" s="14">
        <f t="shared" si="30"/>
        <v>9</v>
      </c>
      <c r="K110" s="14">
        <f t="shared" si="29"/>
        <v>3</v>
      </c>
      <c r="L110" s="14">
        <f t="shared" si="30"/>
        <v>2</v>
      </c>
      <c r="M110" s="14">
        <f t="shared" si="30"/>
        <v>0</v>
      </c>
      <c r="N110" s="14">
        <f t="shared" si="30"/>
        <v>1</v>
      </c>
      <c r="O110" s="14">
        <f t="shared" si="30"/>
        <v>0</v>
      </c>
      <c r="P110" s="14">
        <f t="shared" si="30"/>
        <v>0</v>
      </c>
      <c r="Q110" s="39">
        <f t="shared" si="30"/>
        <v>0</v>
      </c>
    </row>
    <row r="111" spans="1:17" x14ac:dyDescent="0.35">
      <c r="A111" s="16">
        <v>0.45833333333333298</v>
      </c>
      <c r="B111" s="39">
        <f t="shared" si="27"/>
        <v>31</v>
      </c>
      <c r="C111" s="67">
        <f t="shared" si="28"/>
        <v>29.226725781078567</v>
      </c>
      <c r="D111" s="67">
        <v>22.048387096774192</v>
      </c>
      <c r="E111" s="68">
        <v>6.9262241261138309</v>
      </c>
      <c r="F111" s="14">
        <f t="shared" si="30"/>
        <v>2</v>
      </c>
      <c r="G111" s="14">
        <f t="shared" si="30"/>
        <v>4</v>
      </c>
      <c r="H111" s="14">
        <f t="shared" si="30"/>
        <v>5</v>
      </c>
      <c r="I111" s="14">
        <f t="shared" si="30"/>
        <v>6</v>
      </c>
      <c r="J111" s="14">
        <f t="shared" si="30"/>
        <v>12</v>
      </c>
      <c r="K111" s="14">
        <f t="shared" si="29"/>
        <v>2</v>
      </c>
      <c r="L111" s="14">
        <f t="shared" si="30"/>
        <v>0</v>
      </c>
      <c r="M111" s="14">
        <f t="shared" si="30"/>
        <v>0</v>
      </c>
      <c r="N111" s="14">
        <f t="shared" si="30"/>
        <v>0</v>
      </c>
      <c r="O111" s="14">
        <f t="shared" si="30"/>
        <v>0</v>
      </c>
      <c r="P111" s="14">
        <f t="shared" si="30"/>
        <v>0</v>
      </c>
      <c r="Q111" s="39">
        <f t="shared" si="30"/>
        <v>0</v>
      </c>
    </row>
    <row r="112" spans="1:17" x14ac:dyDescent="0.35">
      <c r="A112" s="16">
        <v>0.5</v>
      </c>
      <c r="B112" s="39">
        <f t="shared" si="27"/>
        <v>28</v>
      </c>
      <c r="C112" s="67">
        <f t="shared" si="28"/>
        <v>33.337325046211312</v>
      </c>
      <c r="D112" s="67">
        <v>25.714285714285715</v>
      </c>
      <c r="E112" s="68">
        <v>7.3553061867286749</v>
      </c>
      <c r="F112" s="14">
        <f t="shared" si="30"/>
        <v>0</v>
      </c>
      <c r="G112" s="14">
        <f t="shared" si="30"/>
        <v>1</v>
      </c>
      <c r="H112" s="14">
        <f t="shared" si="30"/>
        <v>5</v>
      </c>
      <c r="I112" s="14">
        <f t="shared" si="30"/>
        <v>8</v>
      </c>
      <c r="J112" s="14">
        <f t="shared" si="30"/>
        <v>7</v>
      </c>
      <c r="K112" s="14">
        <f t="shared" si="29"/>
        <v>5</v>
      </c>
      <c r="L112" s="14">
        <f t="shared" si="30"/>
        <v>1</v>
      </c>
      <c r="M112" s="14">
        <f t="shared" si="30"/>
        <v>0</v>
      </c>
      <c r="N112" s="14">
        <f t="shared" si="30"/>
        <v>1</v>
      </c>
      <c r="O112" s="14">
        <f t="shared" si="30"/>
        <v>0</v>
      </c>
      <c r="P112" s="14">
        <f t="shared" si="30"/>
        <v>0</v>
      </c>
      <c r="Q112" s="39">
        <f t="shared" si="30"/>
        <v>0</v>
      </c>
    </row>
    <row r="113" spans="1:17" x14ac:dyDescent="0.35">
      <c r="A113" s="16">
        <v>0.54166666666666696</v>
      </c>
      <c r="B113" s="39">
        <f t="shared" si="27"/>
        <v>30</v>
      </c>
      <c r="C113" s="67">
        <f t="shared" si="28"/>
        <v>28.944888340227344</v>
      </c>
      <c r="D113" s="67">
        <v>24.333333333333332</v>
      </c>
      <c r="E113" s="68">
        <v>4.449589933321124</v>
      </c>
      <c r="F113" s="14">
        <f t="shared" si="30"/>
        <v>0</v>
      </c>
      <c r="G113" s="14">
        <f t="shared" si="30"/>
        <v>0</v>
      </c>
      <c r="H113" s="14">
        <f t="shared" si="30"/>
        <v>5</v>
      </c>
      <c r="I113" s="14">
        <f t="shared" si="30"/>
        <v>12</v>
      </c>
      <c r="J113" s="14">
        <f t="shared" si="30"/>
        <v>10</v>
      </c>
      <c r="K113" s="14">
        <f t="shared" si="29"/>
        <v>3</v>
      </c>
      <c r="L113" s="14">
        <f t="shared" si="30"/>
        <v>0</v>
      </c>
      <c r="M113" s="14">
        <f t="shared" si="30"/>
        <v>0</v>
      </c>
      <c r="N113" s="14">
        <f t="shared" si="30"/>
        <v>0</v>
      </c>
      <c r="O113" s="14">
        <f t="shared" si="30"/>
        <v>0</v>
      </c>
      <c r="P113" s="14">
        <f t="shared" si="30"/>
        <v>0</v>
      </c>
      <c r="Q113" s="39">
        <f t="shared" si="30"/>
        <v>0</v>
      </c>
    </row>
    <row r="114" spans="1:17" x14ac:dyDescent="0.35">
      <c r="A114" s="16">
        <v>0.58333333333333304</v>
      </c>
      <c r="B114" s="39">
        <f t="shared" si="27"/>
        <v>39</v>
      </c>
      <c r="C114" s="67">
        <f t="shared" si="28"/>
        <v>30.66516866281405</v>
      </c>
      <c r="D114" s="67">
        <v>23.794871794871796</v>
      </c>
      <c r="E114" s="68">
        <v>6.6290012234101274</v>
      </c>
      <c r="F114" s="14">
        <f t="shared" si="30"/>
        <v>1</v>
      </c>
      <c r="G114" s="14">
        <f t="shared" si="30"/>
        <v>4</v>
      </c>
      <c r="H114" s="14">
        <f t="shared" si="30"/>
        <v>3</v>
      </c>
      <c r="I114" s="14">
        <f t="shared" si="30"/>
        <v>15</v>
      </c>
      <c r="J114" s="14">
        <f t="shared" si="30"/>
        <v>9</v>
      </c>
      <c r="K114" s="14">
        <f t="shared" si="29"/>
        <v>6</v>
      </c>
      <c r="L114" s="14">
        <f t="shared" si="30"/>
        <v>1</v>
      </c>
      <c r="M114" s="14">
        <f t="shared" si="30"/>
        <v>0</v>
      </c>
      <c r="N114" s="14">
        <f t="shared" si="30"/>
        <v>0</v>
      </c>
      <c r="O114" s="14">
        <f t="shared" si="30"/>
        <v>0</v>
      </c>
      <c r="P114" s="14">
        <f t="shared" si="30"/>
        <v>0</v>
      </c>
      <c r="Q114" s="39">
        <f t="shared" si="30"/>
        <v>0</v>
      </c>
    </row>
    <row r="115" spans="1:17" x14ac:dyDescent="0.35">
      <c r="A115" s="16">
        <v>0.625</v>
      </c>
      <c r="B115" s="39">
        <f t="shared" si="27"/>
        <v>49</v>
      </c>
      <c r="C115" s="67">
        <f t="shared" si="28"/>
        <v>31.214732331951041</v>
      </c>
      <c r="D115" s="67">
        <v>24.357142857142858</v>
      </c>
      <c r="E115" s="68">
        <v>6.616740133933023</v>
      </c>
      <c r="F115" s="14">
        <f t="shared" si="30"/>
        <v>2</v>
      </c>
      <c r="G115" s="14">
        <f t="shared" si="30"/>
        <v>3</v>
      </c>
      <c r="H115" s="14">
        <f t="shared" si="30"/>
        <v>1</v>
      </c>
      <c r="I115" s="14">
        <f t="shared" si="30"/>
        <v>23</v>
      </c>
      <c r="J115" s="14">
        <f t="shared" si="30"/>
        <v>12</v>
      </c>
      <c r="K115" s="14">
        <f t="shared" si="29"/>
        <v>6</v>
      </c>
      <c r="L115" s="14">
        <f t="shared" si="30"/>
        <v>1</v>
      </c>
      <c r="M115" s="14">
        <f t="shared" si="30"/>
        <v>1</v>
      </c>
      <c r="N115" s="14">
        <f t="shared" si="30"/>
        <v>0</v>
      </c>
      <c r="O115" s="14">
        <f t="shared" si="30"/>
        <v>0</v>
      </c>
      <c r="P115" s="14">
        <f t="shared" si="30"/>
        <v>0</v>
      </c>
      <c r="Q115" s="39">
        <f t="shared" si="30"/>
        <v>0</v>
      </c>
    </row>
    <row r="116" spans="1:17" x14ac:dyDescent="0.35">
      <c r="A116" s="16">
        <v>0.66666666666666696</v>
      </c>
      <c r="B116" s="39">
        <f t="shared" si="27"/>
        <v>54</v>
      </c>
      <c r="C116" s="67">
        <f t="shared" si="28"/>
        <v>31.359690231726596</v>
      </c>
      <c r="D116" s="67">
        <v>25.74074074074074</v>
      </c>
      <c r="E116" s="68">
        <v>5.4216031368061142</v>
      </c>
      <c r="F116" s="14">
        <f t="shared" si="30"/>
        <v>0</v>
      </c>
      <c r="G116" s="14">
        <f t="shared" si="30"/>
        <v>1</v>
      </c>
      <c r="H116" s="14">
        <f t="shared" si="30"/>
        <v>6</v>
      </c>
      <c r="I116" s="14">
        <f t="shared" si="30"/>
        <v>17</v>
      </c>
      <c r="J116" s="14">
        <f t="shared" si="30"/>
        <v>19</v>
      </c>
      <c r="K116" s="14">
        <f t="shared" si="30"/>
        <v>10</v>
      </c>
      <c r="L116" s="14">
        <f t="shared" si="30"/>
        <v>0</v>
      </c>
      <c r="M116" s="14">
        <f t="shared" si="30"/>
        <v>1</v>
      </c>
      <c r="N116" s="14">
        <f t="shared" si="30"/>
        <v>0</v>
      </c>
      <c r="O116" s="14">
        <f t="shared" si="30"/>
        <v>0</v>
      </c>
      <c r="P116" s="14">
        <f t="shared" si="30"/>
        <v>0</v>
      </c>
      <c r="Q116" s="39">
        <f t="shared" si="30"/>
        <v>0</v>
      </c>
    </row>
    <row r="117" spans="1:17" x14ac:dyDescent="0.35">
      <c r="A117" s="16">
        <v>0.70833333333333304</v>
      </c>
      <c r="B117" s="39">
        <f t="shared" si="27"/>
        <v>61</v>
      </c>
      <c r="C117" s="67">
        <f t="shared" si="28"/>
        <v>28.575925022538875</v>
      </c>
      <c r="D117" s="67">
        <v>23.237704918032787</v>
      </c>
      <c r="E117" s="68">
        <v>5.1507334084389109</v>
      </c>
      <c r="F117" s="14">
        <f t="shared" ref="F117:Q123" si="31">F71+F25</f>
        <v>0</v>
      </c>
      <c r="G117" s="14">
        <f t="shared" si="31"/>
        <v>4</v>
      </c>
      <c r="H117" s="14">
        <f t="shared" si="31"/>
        <v>11</v>
      </c>
      <c r="I117" s="14">
        <f t="shared" si="31"/>
        <v>23</v>
      </c>
      <c r="J117" s="14">
        <f t="shared" si="31"/>
        <v>18</v>
      </c>
      <c r="K117" s="14">
        <f t="shared" si="31"/>
        <v>5</v>
      </c>
      <c r="L117" s="14">
        <f t="shared" si="31"/>
        <v>0</v>
      </c>
      <c r="M117" s="14">
        <f t="shared" si="31"/>
        <v>0</v>
      </c>
      <c r="N117" s="14">
        <f t="shared" si="31"/>
        <v>0</v>
      </c>
      <c r="O117" s="14">
        <f t="shared" si="31"/>
        <v>0</v>
      </c>
      <c r="P117" s="14">
        <f t="shared" si="31"/>
        <v>0</v>
      </c>
      <c r="Q117" s="39">
        <f t="shared" si="31"/>
        <v>0</v>
      </c>
    </row>
    <row r="118" spans="1:17" x14ac:dyDescent="0.35">
      <c r="A118" s="16">
        <v>0.75</v>
      </c>
      <c r="B118" s="39">
        <f t="shared" si="27"/>
        <v>54</v>
      </c>
      <c r="C118" s="67">
        <f t="shared" si="28"/>
        <v>33.158153979943542</v>
      </c>
      <c r="D118" s="67">
        <v>26.75925925925926</v>
      </c>
      <c r="E118" s="68">
        <v>6.174155461872135</v>
      </c>
      <c r="F118" s="14">
        <f t="shared" si="31"/>
        <v>0</v>
      </c>
      <c r="G118" s="14">
        <f t="shared" si="31"/>
        <v>0</v>
      </c>
      <c r="H118" s="14">
        <f t="shared" si="31"/>
        <v>5</v>
      </c>
      <c r="I118" s="14">
        <f t="shared" si="31"/>
        <v>17</v>
      </c>
      <c r="J118" s="14">
        <f t="shared" si="31"/>
        <v>22</v>
      </c>
      <c r="K118" s="14">
        <f t="shared" si="31"/>
        <v>5</v>
      </c>
      <c r="L118" s="14">
        <f t="shared" si="31"/>
        <v>1</v>
      </c>
      <c r="M118" s="14">
        <f t="shared" si="31"/>
        <v>4</v>
      </c>
      <c r="N118" s="14">
        <f t="shared" si="31"/>
        <v>0</v>
      </c>
      <c r="O118" s="14">
        <f t="shared" si="31"/>
        <v>0</v>
      </c>
      <c r="P118" s="14">
        <f t="shared" si="31"/>
        <v>0</v>
      </c>
      <c r="Q118" s="39">
        <f t="shared" si="31"/>
        <v>0</v>
      </c>
    </row>
    <row r="119" spans="1:17" x14ac:dyDescent="0.35">
      <c r="A119" s="16">
        <v>0.79166666666666696</v>
      </c>
      <c r="B119" s="39">
        <f t="shared" si="27"/>
        <v>53</v>
      </c>
      <c r="C119" s="67">
        <f t="shared" si="28"/>
        <v>33.137274604005597</v>
      </c>
      <c r="D119" s="67">
        <v>26.650943396226417</v>
      </c>
      <c r="E119" s="68">
        <v>6.2585210418556372</v>
      </c>
      <c r="F119" s="14">
        <f t="shared" si="31"/>
        <v>0</v>
      </c>
      <c r="G119" s="14">
        <f t="shared" si="31"/>
        <v>2</v>
      </c>
      <c r="H119" s="14">
        <f t="shared" si="31"/>
        <v>6</v>
      </c>
      <c r="I119" s="14">
        <f t="shared" si="31"/>
        <v>11</v>
      </c>
      <c r="J119" s="14">
        <f t="shared" si="31"/>
        <v>19</v>
      </c>
      <c r="K119" s="14">
        <f t="shared" si="31"/>
        <v>10</v>
      </c>
      <c r="L119" s="14">
        <f t="shared" si="31"/>
        <v>5</v>
      </c>
      <c r="M119" s="14">
        <f t="shared" si="31"/>
        <v>0</v>
      </c>
      <c r="N119" s="14">
        <f t="shared" si="31"/>
        <v>0</v>
      </c>
      <c r="O119" s="14">
        <f t="shared" si="31"/>
        <v>0</v>
      </c>
      <c r="P119" s="14">
        <f t="shared" si="31"/>
        <v>0</v>
      </c>
      <c r="Q119" s="39">
        <f t="shared" si="31"/>
        <v>0</v>
      </c>
    </row>
    <row r="120" spans="1:17" x14ac:dyDescent="0.35">
      <c r="A120" s="16">
        <v>0.83333333333333304</v>
      </c>
      <c r="B120" s="39">
        <f t="shared" si="27"/>
        <v>25</v>
      </c>
      <c r="C120" s="67">
        <f t="shared" si="28"/>
        <v>34.812844683491932</v>
      </c>
      <c r="D120" s="67">
        <v>27.32</v>
      </c>
      <c r="E120" s="68">
        <v>7.2296841793631126</v>
      </c>
      <c r="F120" s="14">
        <f t="shared" si="31"/>
        <v>1</v>
      </c>
      <c r="G120" s="14">
        <f t="shared" si="31"/>
        <v>0</v>
      </c>
      <c r="H120" s="14">
        <f t="shared" si="31"/>
        <v>0</v>
      </c>
      <c r="I120" s="14">
        <f t="shared" si="31"/>
        <v>9</v>
      </c>
      <c r="J120" s="14">
        <f t="shared" si="31"/>
        <v>8</v>
      </c>
      <c r="K120" s="14">
        <f t="shared" si="31"/>
        <v>4</v>
      </c>
      <c r="L120" s="14">
        <f t="shared" si="31"/>
        <v>1</v>
      </c>
      <c r="M120" s="14">
        <f t="shared" si="31"/>
        <v>2</v>
      </c>
      <c r="N120" s="14">
        <f t="shared" si="31"/>
        <v>0</v>
      </c>
      <c r="O120" s="14">
        <f t="shared" si="31"/>
        <v>0</v>
      </c>
      <c r="P120" s="14">
        <f t="shared" si="31"/>
        <v>0</v>
      </c>
      <c r="Q120" s="39">
        <f t="shared" si="31"/>
        <v>0</v>
      </c>
    </row>
    <row r="121" spans="1:17" x14ac:dyDescent="0.35">
      <c r="A121" s="16">
        <v>0.875</v>
      </c>
      <c r="B121" s="39">
        <f t="shared" si="27"/>
        <v>26</v>
      </c>
      <c r="C121" s="67">
        <f t="shared" si="28"/>
        <v>38.294767986618297</v>
      </c>
      <c r="D121" s="67">
        <v>28.846153846153847</v>
      </c>
      <c r="E121" s="68">
        <v>9.1167639332925958</v>
      </c>
      <c r="F121" s="14">
        <f t="shared" si="31"/>
        <v>0</v>
      </c>
      <c r="G121" s="14">
        <f t="shared" si="31"/>
        <v>0</v>
      </c>
      <c r="H121" s="14">
        <f t="shared" si="31"/>
        <v>3</v>
      </c>
      <c r="I121" s="14">
        <f t="shared" si="31"/>
        <v>7</v>
      </c>
      <c r="J121" s="14">
        <f t="shared" si="31"/>
        <v>8</v>
      </c>
      <c r="K121" s="14">
        <f t="shared" si="31"/>
        <v>3</v>
      </c>
      <c r="L121" s="14">
        <f t="shared" si="31"/>
        <v>1</v>
      </c>
      <c r="M121" s="14">
        <f t="shared" si="31"/>
        <v>2</v>
      </c>
      <c r="N121" s="14">
        <f t="shared" si="31"/>
        <v>1</v>
      </c>
      <c r="O121" s="14">
        <f t="shared" si="31"/>
        <v>1</v>
      </c>
      <c r="P121" s="14">
        <f t="shared" si="31"/>
        <v>0</v>
      </c>
      <c r="Q121" s="39">
        <f t="shared" si="31"/>
        <v>0</v>
      </c>
    </row>
    <row r="122" spans="1:17" x14ac:dyDescent="0.35">
      <c r="A122" s="16">
        <v>0.91666666666666696</v>
      </c>
      <c r="B122" s="39">
        <f t="shared" si="27"/>
        <v>17</v>
      </c>
      <c r="C122" s="67">
        <f t="shared" si="28"/>
        <v>33.530154907984056</v>
      </c>
      <c r="D122" s="67">
        <v>26.617647058823529</v>
      </c>
      <c r="E122" s="68">
        <v>6.6697296884991575</v>
      </c>
      <c r="F122" s="14">
        <f t="shared" si="31"/>
        <v>0</v>
      </c>
      <c r="G122" s="14">
        <f t="shared" si="31"/>
        <v>0</v>
      </c>
      <c r="H122" s="14">
        <f t="shared" si="31"/>
        <v>2</v>
      </c>
      <c r="I122" s="14">
        <f t="shared" si="31"/>
        <v>6</v>
      </c>
      <c r="J122" s="14">
        <f t="shared" si="31"/>
        <v>5</v>
      </c>
      <c r="K122" s="14">
        <f t="shared" si="31"/>
        <v>2</v>
      </c>
      <c r="L122" s="14">
        <f t="shared" si="31"/>
        <v>1</v>
      </c>
      <c r="M122" s="14">
        <f t="shared" si="31"/>
        <v>1</v>
      </c>
      <c r="N122" s="14">
        <f t="shared" si="31"/>
        <v>0</v>
      </c>
      <c r="O122" s="14">
        <f t="shared" si="31"/>
        <v>0</v>
      </c>
      <c r="P122" s="14">
        <f t="shared" si="31"/>
        <v>0</v>
      </c>
      <c r="Q122" s="39">
        <f t="shared" si="31"/>
        <v>0</v>
      </c>
    </row>
    <row r="123" spans="1:17" ht="15" thickBot="1" x14ac:dyDescent="0.4">
      <c r="A123" s="18">
        <v>0.95833333333333304</v>
      </c>
      <c r="B123" s="47">
        <f t="shared" si="27"/>
        <v>7</v>
      </c>
      <c r="C123" s="69">
        <f t="shared" si="28"/>
        <v>29.510342091476275</v>
      </c>
      <c r="D123" s="69">
        <v>23.214285714285715</v>
      </c>
      <c r="E123" s="70">
        <v>6.0749289629395609</v>
      </c>
      <c r="F123" s="19">
        <f t="shared" si="31"/>
        <v>0</v>
      </c>
      <c r="G123" s="19">
        <f t="shared" si="31"/>
        <v>1</v>
      </c>
      <c r="H123" s="19">
        <f t="shared" si="31"/>
        <v>0</v>
      </c>
      <c r="I123" s="19">
        <f t="shared" si="31"/>
        <v>4</v>
      </c>
      <c r="J123" s="19">
        <f t="shared" si="31"/>
        <v>1</v>
      </c>
      <c r="K123" s="19">
        <f t="shared" si="31"/>
        <v>1</v>
      </c>
      <c r="L123" s="19">
        <f t="shared" si="31"/>
        <v>0</v>
      </c>
      <c r="M123" s="19">
        <f t="shared" si="31"/>
        <v>0</v>
      </c>
      <c r="N123" s="19">
        <f t="shared" si="31"/>
        <v>0</v>
      </c>
      <c r="O123" s="19">
        <f t="shared" si="31"/>
        <v>0</v>
      </c>
      <c r="P123" s="19">
        <f t="shared" si="31"/>
        <v>0</v>
      </c>
      <c r="Q123" s="47">
        <f t="shared" si="31"/>
        <v>0</v>
      </c>
    </row>
    <row r="124" spans="1:17" x14ac:dyDescent="0.35">
      <c r="A124" s="21"/>
      <c r="B124" s="39"/>
      <c r="C124" s="67"/>
      <c r="D124" s="67"/>
      <c r="E124" s="68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9"/>
    </row>
    <row r="125" spans="1:17" x14ac:dyDescent="0.35">
      <c r="A125" s="21" t="s">
        <v>15</v>
      </c>
      <c r="B125" s="39"/>
      <c r="C125" s="67"/>
      <c r="D125" s="67"/>
      <c r="E125" s="68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39"/>
    </row>
    <row r="126" spans="1:17" x14ac:dyDescent="0.35">
      <c r="A126" s="21" t="s">
        <v>46</v>
      </c>
      <c r="B126" s="39">
        <f>SUM(B110:B111)</f>
        <v>60</v>
      </c>
      <c r="C126" s="67">
        <f t="shared" ref="C126:C129" si="32">IF(E126&lt;&gt;"-",D126+(1.0364*E126),"-")</f>
        <v>31.543057573178046</v>
      </c>
      <c r="D126" s="67">
        <v>24.266666666666666</v>
      </c>
      <c r="E126" s="68">
        <v>7.0208325998758987</v>
      </c>
      <c r="F126" s="14">
        <f>SUM(F110:F111)</f>
        <v>2</v>
      </c>
      <c r="G126" s="14">
        <f t="shared" ref="G126:Q126" si="33">SUM(G110:G111)</f>
        <v>4</v>
      </c>
      <c r="H126" s="14">
        <f t="shared" si="33"/>
        <v>7</v>
      </c>
      <c r="I126" s="14">
        <f t="shared" si="33"/>
        <v>18</v>
      </c>
      <c r="J126" s="14">
        <f t="shared" si="33"/>
        <v>21</v>
      </c>
      <c r="K126" s="14">
        <f t="shared" si="33"/>
        <v>5</v>
      </c>
      <c r="L126" s="14">
        <f t="shared" si="33"/>
        <v>2</v>
      </c>
      <c r="M126" s="14">
        <f t="shared" si="33"/>
        <v>0</v>
      </c>
      <c r="N126" s="14">
        <f t="shared" si="33"/>
        <v>1</v>
      </c>
      <c r="O126" s="14">
        <f t="shared" si="33"/>
        <v>0</v>
      </c>
      <c r="P126" s="14">
        <f t="shared" si="33"/>
        <v>0</v>
      </c>
      <c r="Q126" s="39">
        <f t="shared" si="33"/>
        <v>0</v>
      </c>
    </row>
    <row r="127" spans="1:17" x14ac:dyDescent="0.35">
      <c r="A127" s="21" t="s">
        <v>47</v>
      </c>
      <c r="B127" s="39">
        <f>SUM(B114:B115)</f>
        <v>88</v>
      </c>
      <c r="C127" s="67">
        <f t="shared" si="32"/>
        <v>30.93781222618658</v>
      </c>
      <c r="D127" s="67">
        <v>24.107954545454547</v>
      </c>
      <c r="E127" s="68">
        <v>6.5899823241335724</v>
      </c>
      <c r="F127" s="14">
        <f>SUM(F114:F115)</f>
        <v>3</v>
      </c>
      <c r="G127" s="14">
        <f t="shared" ref="G127:Q127" si="34">SUM(G114:G115)</f>
        <v>7</v>
      </c>
      <c r="H127" s="14">
        <f t="shared" si="34"/>
        <v>4</v>
      </c>
      <c r="I127" s="14">
        <f t="shared" si="34"/>
        <v>38</v>
      </c>
      <c r="J127" s="14">
        <f t="shared" si="34"/>
        <v>21</v>
      </c>
      <c r="K127" s="14">
        <f t="shared" si="34"/>
        <v>12</v>
      </c>
      <c r="L127" s="14">
        <f t="shared" si="34"/>
        <v>2</v>
      </c>
      <c r="M127" s="14">
        <f t="shared" si="34"/>
        <v>1</v>
      </c>
      <c r="N127" s="14">
        <f t="shared" si="34"/>
        <v>0</v>
      </c>
      <c r="O127" s="14">
        <f t="shared" si="34"/>
        <v>0</v>
      </c>
      <c r="P127" s="14">
        <f t="shared" si="34"/>
        <v>0</v>
      </c>
      <c r="Q127" s="39">
        <f t="shared" si="34"/>
        <v>0</v>
      </c>
    </row>
    <row r="128" spans="1:17" x14ac:dyDescent="0.35">
      <c r="A128" s="21" t="s">
        <v>16</v>
      </c>
      <c r="B128" s="39">
        <f>SUM(B107:B118)</f>
        <v>455</v>
      </c>
      <c r="C128" s="67">
        <f t="shared" si="32"/>
        <v>31.689529403018721</v>
      </c>
      <c r="D128" s="67">
        <v>25.307692307692307</v>
      </c>
      <c r="E128" s="68">
        <v>6.1576969271771649</v>
      </c>
      <c r="F128" s="14">
        <f>SUM(F107:F118)</f>
        <v>5</v>
      </c>
      <c r="G128" s="14">
        <f t="shared" ref="G128:Q128" si="35">SUM(G107:G118)</f>
        <v>19</v>
      </c>
      <c r="H128" s="14">
        <f t="shared" si="35"/>
        <v>47</v>
      </c>
      <c r="I128" s="14">
        <f t="shared" si="35"/>
        <v>147</v>
      </c>
      <c r="J128" s="14">
        <f t="shared" si="35"/>
        <v>145</v>
      </c>
      <c r="K128" s="14">
        <f t="shared" si="35"/>
        <v>76</v>
      </c>
      <c r="L128" s="14">
        <f t="shared" si="35"/>
        <v>8</v>
      </c>
      <c r="M128" s="14">
        <f t="shared" si="35"/>
        <v>6</v>
      </c>
      <c r="N128" s="14">
        <f t="shared" si="35"/>
        <v>2</v>
      </c>
      <c r="O128" s="14">
        <f t="shared" si="35"/>
        <v>0</v>
      </c>
      <c r="P128" s="14">
        <f t="shared" si="35"/>
        <v>0</v>
      </c>
      <c r="Q128" s="39">
        <f t="shared" si="35"/>
        <v>0</v>
      </c>
    </row>
    <row r="129" spans="1:17" x14ac:dyDescent="0.35">
      <c r="A129" s="21" t="s">
        <v>19</v>
      </c>
      <c r="B129" s="39">
        <f>SUM(B100:B123)</f>
        <v>590</v>
      </c>
      <c r="C129" s="67">
        <f t="shared" si="32"/>
        <v>32.343141385101994</v>
      </c>
      <c r="D129" s="67">
        <v>25.708474576271186</v>
      </c>
      <c r="E129" s="68">
        <v>6.4016468630169916</v>
      </c>
      <c r="F129" s="14">
        <f t="shared" ref="F129:Q129" si="36">SUM(F100:F123)</f>
        <v>6</v>
      </c>
      <c r="G129" s="14">
        <f t="shared" si="36"/>
        <v>22</v>
      </c>
      <c r="H129" s="14">
        <f t="shared" si="36"/>
        <v>58</v>
      </c>
      <c r="I129" s="14">
        <f t="shared" si="36"/>
        <v>186</v>
      </c>
      <c r="J129" s="14">
        <f t="shared" si="36"/>
        <v>189</v>
      </c>
      <c r="K129" s="14">
        <f t="shared" ref="K129" si="37">SUM(K100:K123)</f>
        <v>98</v>
      </c>
      <c r="L129" s="14">
        <f t="shared" si="36"/>
        <v>16</v>
      </c>
      <c r="M129" s="14">
        <f t="shared" si="36"/>
        <v>11</v>
      </c>
      <c r="N129" s="14">
        <f t="shared" si="36"/>
        <v>3</v>
      </c>
      <c r="O129" s="14">
        <f t="shared" si="36"/>
        <v>1</v>
      </c>
      <c r="P129" s="14">
        <f t="shared" si="36"/>
        <v>0</v>
      </c>
      <c r="Q129" s="39">
        <f t="shared" si="36"/>
        <v>0</v>
      </c>
    </row>
    <row r="130" spans="1:17" ht="15" thickBot="1" x14ac:dyDescent="0.4">
      <c r="A130" s="22"/>
      <c r="B130" s="47"/>
      <c r="C130" s="69"/>
      <c r="D130" s="55"/>
      <c r="E130" s="54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47"/>
    </row>
    <row r="131" spans="1:17" x14ac:dyDescent="0.35">
      <c r="A131" s="21" t="s">
        <v>20</v>
      </c>
      <c r="B131" s="77">
        <f>INDEX(($A100:$Q111),MATCH(B132,B100:B111,0),1)</f>
        <v>0.375</v>
      </c>
      <c r="C131" s="23">
        <f t="shared" ref="C131:O131" si="38">INDEX(($A100:$Q111),MATCH(C132,C100:C111,0),1)</f>
        <v>0.33333333333333298</v>
      </c>
      <c r="D131" s="23">
        <f t="shared" si="38"/>
        <v>0.20833333333333301</v>
      </c>
      <c r="E131" s="77">
        <f t="shared" si="38"/>
        <v>0.45833333333333298</v>
      </c>
      <c r="F131" s="23">
        <f t="shared" si="38"/>
        <v>0.45833333333333298</v>
      </c>
      <c r="G131" s="23">
        <f t="shared" si="38"/>
        <v>0.45833333333333298</v>
      </c>
      <c r="H131" s="23">
        <f t="shared" si="38"/>
        <v>0.45833333333333298</v>
      </c>
      <c r="I131" s="23">
        <f t="shared" si="38"/>
        <v>0.41666666666666702</v>
      </c>
      <c r="J131" s="23">
        <f t="shared" si="38"/>
        <v>0.375</v>
      </c>
      <c r="K131" s="23">
        <f t="shared" si="38"/>
        <v>0.375</v>
      </c>
      <c r="L131" s="23">
        <f t="shared" si="38"/>
        <v>0.375</v>
      </c>
      <c r="M131" s="23">
        <f t="shared" si="38"/>
        <v>0</v>
      </c>
      <c r="N131" s="23">
        <f t="shared" si="38"/>
        <v>0.41666666666666702</v>
      </c>
      <c r="O131" s="23">
        <f t="shared" si="38"/>
        <v>0</v>
      </c>
      <c r="P131" s="23">
        <f>INDEX(($A100:$Q111),MATCH(P132,P100:P111,0),1)</f>
        <v>0</v>
      </c>
      <c r="Q131" s="77">
        <f t="shared" ref="Q131" si="39">INDEX(($A100:$Q111),MATCH(Q132,Q100:Q111,0),1)</f>
        <v>0</v>
      </c>
    </row>
    <row r="132" spans="1:17" s="28" customFormat="1" x14ac:dyDescent="0.35">
      <c r="A132" s="25"/>
      <c r="B132" s="78">
        <f t="shared" ref="B132:Q132" si="40">MAX(B100:B111)</f>
        <v>50</v>
      </c>
      <c r="C132" s="88">
        <f t="shared" si="40"/>
        <v>33.784737003921713</v>
      </c>
      <c r="D132" s="88">
        <f t="shared" si="40"/>
        <v>30</v>
      </c>
      <c r="E132" s="89">
        <f t="shared" si="40"/>
        <v>6.9262241261138309</v>
      </c>
      <c r="F132" s="26">
        <f t="shared" si="40"/>
        <v>2</v>
      </c>
      <c r="G132" s="26">
        <f t="shared" si="40"/>
        <v>4</v>
      </c>
      <c r="H132" s="26">
        <f t="shared" si="40"/>
        <v>5</v>
      </c>
      <c r="I132" s="26">
        <f t="shared" si="40"/>
        <v>12</v>
      </c>
      <c r="J132" s="26">
        <f t="shared" si="40"/>
        <v>17</v>
      </c>
      <c r="K132" s="26">
        <f t="shared" si="40"/>
        <v>18</v>
      </c>
      <c r="L132" s="26">
        <f t="shared" si="40"/>
        <v>2</v>
      </c>
      <c r="M132" s="26">
        <f t="shared" si="40"/>
        <v>0</v>
      </c>
      <c r="N132" s="26">
        <f t="shared" si="40"/>
        <v>1</v>
      </c>
      <c r="O132" s="26">
        <f t="shared" si="40"/>
        <v>0</v>
      </c>
      <c r="P132" s="26">
        <f t="shared" si="40"/>
        <v>0</v>
      </c>
      <c r="Q132" s="78">
        <f t="shared" si="40"/>
        <v>0</v>
      </c>
    </row>
    <row r="133" spans="1:17" x14ac:dyDescent="0.35">
      <c r="A133" s="21"/>
      <c r="B133" s="39"/>
      <c r="C133" s="67"/>
      <c r="D133" s="52"/>
      <c r="E133" s="5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9"/>
    </row>
    <row r="134" spans="1:17" x14ac:dyDescent="0.35">
      <c r="A134" s="21" t="s">
        <v>21</v>
      </c>
      <c r="B134" s="77">
        <f>INDEX(($A112:$Q123),MATCH(B135,B112:B123,0),1)</f>
        <v>0.70833333333333304</v>
      </c>
      <c r="C134" s="23">
        <f t="shared" ref="C134:Q134" si="41">INDEX(($A112:$Q123),MATCH(C135,C112:C123,0),1)</f>
        <v>0.875</v>
      </c>
      <c r="D134" s="23">
        <f t="shared" si="41"/>
        <v>0.875</v>
      </c>
      <c r="E134" s="77">
        <f t="shared" si="41"/>
        <v>0.875</v>
      </c>
      <c r="F134" s="23">
        <f t="shared" si="41"/>
        <v>0.625</v>
      </c>
      <c r="G134" s="23">
        <f t="shared" si="41"/>
        <v>0.58333333333333304</v>
      </c>
      <c r="H134" s="23">
        <f t="shared" si="41"/>
        <v>0.70833333333333304</v>
      </c>
      <c r="I134" s="23">
        <f t="shared" si="41"/>
        <v>0.625</v>
      </c>
      <c r="J134" s="23">
        <f t="shared" si="41"/>
        <v>0.75</v>
      </c>
      <c r="K134" s="23">
        <f t="shared" si="41"/>
        <v>0.66666666666666696</v>
      </c>
      <c r="L134" s="23">
        <f t="shared" si="41"/>
        <v>0.79166666666666696</v>
      </c>
      <c r="M134" s="23">
        <f t="shared" si="41"/>
        <v>0.75</v>
      </c>
      <c r="N134" s="23">
        <f t="shared" si="41"/>
        <v>0.5</v>
      </c>
      <c r="O134" s="23">
        <f t="shared" si="41"/>
        <v>0.875</v>
      </c>
      <c r="P134" s="23">
        <f t="shared" si="41"/>
        <v>0.5</v>
      </c>
      <c r="Q134" s="77">
        <f t="shared" si="41"/>
        <v>0.5</v>
      </c>
    </row>
    <row r="135" spans="1:17" s="28" customFormat="1" ht="15" thickBot="1" x14ac:dyDescent="0.4">
      <c r="A135" s="30"/>
      <c r="B135" s="79">
        <f t="shared" ref="B135:Q135" si="42">MAX(B112:B123)</f>
        <v>61</v>
      </c>
      <c r="C135" s="90">
        <f t="shared" si="42"/>
        <v>38.294767986618297</v>
      </c>
      <c r="D135" s="90">
        <f t="shared" si="42"/>
        <v>28.846153846153847</v>
      </c>
      <c r="E135" s="91">
        <f t="shared" si="42"/>
        <v>9.1167639332925958</v>
      </c>
      <c r="F135" s="31">
        <f t="shared" si="42"/>
        <v>2</v>
      </c>
      <c r="G135" s="31">
        <f t="shared" si="42"/>
        <v>4</v>
      </c>
      <c r="H135" s="31">
        <f t="shared" si="42"/>
        <v>11</v>
      </c>
      <c r="I135" s="31">
        <f t="shared" si="42"/>
        <v>23</v>
      </c>
      <c r="J135" s="31">
        <f t="shared" si="42"/>
        <v>22</v>
      </c>
      <c r="K135" s="31">
        <f t="shared" si="42"/>
        <v>10</v>
      </c>
      <c r="L135" s="31">
        <f t="shared" si="42"/>
        <v>5</v>
      </c>
      <c r="M135" s="31">
        <f t="shared" si="42"/>
        <v>4</v>
      </c>
      <c r="N135" s="31">
        <f t="shared" si="42"/>
        <v>1</v>
      </c>
      <c r="O135" s="31">
        <f t="shared" si="42"/>
        <v>1</v>
      </c>
      <c r="P135" s="31">
        <f t="shared" si="42"/>
        <v>0</v>
      </c>
      <c r="Q135" s="79">
        <f t="shared" si="42"/>
        <v>0</v>
      </c>
    </row>
    <row r="136" spans="1:17" x14ac:dyDescent="0.35">
      <c r="A136" s="14"/>
      <c r="B136" s="14"/>
      <c r="C136" s="67"/>
      <c r="D136" s="52"/>
      <c r="E136" s="5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35">
      <c r="A137" s="4" t="s">
        <v>22</v>
      </c>
      <c r="Q137" s="6"/>
    </row>
  </sheetData>
  <pageMargins left="0.7" right="0.7" top="0.75" bottom="0.75" header="0.3" footer="0.3"/>
  <pageSetup paperSize="9" scale="52" orientation="portrait" horizontalDpi="0" verticalDpi="0" r:id="rId1"/>
  <rowBreaks count="2" manualBreakCount="2">
    <brk id="45" max="16" man="1"/>
    <brk id="9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3E43-FC65-43FB-860A-D470664FB54B}">
  <sheetPr codeName="Sheet14"/>
  <dimension ref="A1:R137"/>
  <sheetViews>
    <sheetView zoomScaleNormal="100" workbookViewId="0"/>
  </sheetViews>
  <sheetFormatPr defaultRowHeight="14.5" x14ac:dyDescent="0.35"/>
  <cols>
    <col min="1" max="1" width="11.7265625" customWidth="1"/>
    <col min="3" max="3" width="10.7265625" style="82" customWidth="1"/>
    <col min="4" max="5" width="10.7265625" style="84" customWidth="1"/>
    <col min="17" max="17" width="10.7265625" bestFit="1" customWidth="1"/>
  </cols>
  <sheetData>
    <row r="1" spans="1:18" s="2" customFormat="1" ht="30" customHeight="1" x14ac:dyDescent="0.35">
      <c r="A1" s="1" t="str">
        <f>'Flow Summary'!A1</f>
        <v>Wrexham ATC, Cristionydd Lane</v>
      </c>
      <c r="C1" s="80"/>
      <c r="D1" s="81"/>
      <c r="E1" s="8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4"/>
      <c r="B2" s="4"/>
      <c r="D2" s="83"/>
      <c r="E2" s="83"/>
      <c r="P2" s="4"/>
    </row>
    <row r="3" spans="1:18" x14ac:dyDescent="0.35">
      <c r="A3" s="5"/>
      <c r="F3">
        <v>0</v>
      </c>
      <c r="G3">
        <v>10</v>
      </c>
      <c r="H3">
        <v>15</v>
      </c>
      <c r="I3">
        <v>20</v>
      </c>
      <c r="J3">
        <v>25</v>
      </c>
      <c r="K3">
        <v>30</v>
      </c>
      <c r="L3">
        <v>35</v>
      </c>
      <c r="M3">
        <v>40</v>
      </c>
      <c r="N3">
        <v>45</v>
      </c>
      <c r="O3">
        <v>50</v>
      </c>
      <c r="P3">
        <v>55</v>
      </c>
      <c r="Q3">
        <v>60</v>
      </c>
    </row>
    <row r="4" spans="1:18" x14ac:dyDescent="0.35">
      <c r="A4" s="6" t="s">
        <v>1</v>
      </c>
      <c r="B4" s="4" t="str">
        <f>'Flow Summary'!B4</f>
        <v>Southbound</v>
      </c>
      <c r="F4">
        <v>10</v>
      </c>
      <c r="G4">
        <v>15</v>
      </c>
      <c r="H4">
        <v>20</v>
      </c>
      <c r="I4" s="7">
        <v>25</v>
      </c>
      <c r="J4">
        <v>30</v>
      </c>
      <c r="K4">
        <v>35</v>
      </c>
      <c r="L4">
        <v>40</v>
      </c>
      <c r="M4">
        <v>45</v>
      </c>
      <c r="N4">
        <v>50</v>
      </c>
      <c r="O4">
        <v>55</v>
      </c>
      <c r="P4" s="4">
        <v>60</v>
      </c>
      <c r="Q4">
        <v>100</v>
      </c>
    </row>
    <row r="5" spans="1:18" x14ac:dyDescent="0.35">
      <c r="F5" s="14">
        <v>8</v>
      </c>
      <c r="G5" s="14">
        <v>12.5</v>
      </c>
      <c r="H5" s="14">
        <v>17.5</v>
      </c>
      <c r="I5" s="14">
        <v>22.5</v>
      </c>
      <c r="J5" s="14">
        <v>27.5</v>
      </c>
      <c r="K5" s="14">
        <v>32.5</v>
      </c>
      <c r="L5" s="14">
        <v>37.5</v>
      </c>
      <c r="M5" s="14">
        <v>42.5</v>
      </c>
      <c r="N5" s="14">
        <v>47.5</v>
      </c>
      <c r="O5" s="14">
        <v>52.5</v>
      </c>
      <c r="P5" s="14">
        <v>57.5</v>
      </c>
      <c r="Q5" s="14">
        <v>65</v>
      </c>
    </row>
    <row r="6" spans="1:18" ht="15" thickBot="1" x14ac:dyDescent="0.4">
      <c r="Q6" s="85">
        <f>'(0-24) Speed Summary'!A10</f>
        <v>45604</v>
      </c>
    </row>
    <row r="7" spans="1:18" s="2" customFormat="1" ht="35.15" customHeight="1" thickBot="1" x14ac:dyDescent="0.4">
      <c r="A7" s="10" t="s">
        <v>5</v>
      </c>
      <c r="B7" s="74" t="s">
        <v>23</v>
      </c>
      <c r="C7" s="75" t="s">
        <v>30</v>
      </c>
      <c r="D7" s="75" t="s">
        <v>31</v>
      </c>
      <c r="E7" s="76" t="s">
        <v>32</v>
      </c>
      <c r="F7" s="86" t="s">
        <v>33</v>
      </c>
      <c r="G7" s="86" t="s">
        <v>34</v>
      </c>
      <c r="H7" s="86" t="s">
        <v>35</v>
      </c>
      <c r="I7" s="86" t="s">
        <v>36</v>
      </c>
      <c r="J7" s="86" t="s">
        <v>37</v>
      </c>
      <c r="K7" s="86" t="s">
        <v>38</v>
      </c>
      <c r="L7" s="86" t="s">
        <v>39</v>
      </c>
      <c r="M7" s="86" t="s">
        <v>40</v>
      </c>
      <c r="N7" s="86" t="s">
        <v>41</v>
      </c>
      <c r="O7" s="86" t="s">
        <v>42</v>
      </c>
      <c r="P7" s="86" t="s">
        <v>43</v>
      </c>
      <c r="Q7" s="87" t="s">
        <v>44</v>
      </c>
    </row>
    <row r="8" spans="1:18" x14ac:dyDescent="0.35">
      <c r="A8" s="13">
        <v>0</v>
      </c>
      <c r="B8" s="39">
        <f t="shared" ref="B8:B31" si="0">SUM(F8:Q8)</f>
        <v>0</v>
      </c>
      <c r="C8" s="67" t="str">
        <f>IF(E8&lt;&gt;"-",D8+(1.0364*E8),"-")</f>
        <v>-</v>
      </c>
      <c r="D8" s="67" t="s">
        <v>45</v>
      </c>
      <c r="E8" s="68" t="s">
        <v>45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9">
        <v>0</v>
      </c>
    </row>
    <row r="9" spans="1:18" x14ac:dyDescent="0.35">
      <c r="A9" s="16">
        <v>4.1666666666666699E-2</v>
      </c>
      <c r="B9" s="39">
        <f t="shared" si="0"/>
        <v>0</v>
      </c>
      <c r="C9" s="67" t="str">
        <f t="shared" ref="C9:C31" si="1">IF(E9&lt;&gt;"-",D9+(1.0364*E9),"-")</f>
        <v>-</v>
      </c>
      <c r="D9" s="67" t="s">
        <v>45</v>
      </c>
      <c r="E9" s="68" t="s">
        <v>45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39">
        <v>0</v>
      </c>
    </row>
    <row r="10" spans="1:18" x14ac:dyDescent="0.35">
      <c r="A10" s="16">
        <v>8.3333333333333301E-2</v>
      </c>
      <c r="B10" s="39">
        <f t="shared" si="0"/>
        <v>2</v>
      </c>
      <c r="C10" s="67">
        <f t="shared" si="1"/>
        <v>44.828454680217376</v>
      </c>
      <c r="D10" s="67">
        <v>37.5</v>
      </c>
      <c r="E10" s="68">
        <v>7.0710678118654755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39">
        <v>0</v>
      </c>
    </row>
    <row r="11" spans="1:18" x14ac:dyDescent="0.35">
      <c r="A11" s="16">
        <v>0.125</v>
      </c>
      <c r="B11" s="39">
        <f t="shared" si="0"/>
        <v>0</v>
      </c>
      <c r="C11" s="67" t="str">
        <f t="shared" si="1"/>
        <v>-</v>
      </c>
      <c r="D11" s="67" t="s">
        <v>45</v>
      </c>
      <c r="E11" s="68" t="s">
        <v>45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39">
        <v>0</v>
      </c>
    </row>
    <row r="12" spans="1:18" x14ac:dyDescent="0.35">
      <c r="A12" s="16">
        <v>0.16666666666666699</v>
      </c>
      <c r="B12" s="39">
        <f t="shared" si="0"/>
        <v>1</v>
      </c>
      <c r="C12" s="67" t="str">
        <f t="shared" si="1"/>
        <v>-</v>
      </c>
      <c r="D12" s="67">
        <v>27.5</v>
      </c>
      <c r="E12" s="68" t="s">
        <v>45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39">
        <v>0</v>
      </c>
    </row>
    <row r="13" spans="1:18" x14ac:dyDescent="0.35">
      <c r="A13" s="16">
        <v>0.20833333333333301</v>
      </c>
      <c r="B13" s="39">
        <f t="shared" si="0"/>
        <v>1</v>
      </c>
      <c r="C13" s="67" t="str">
        <f t="shared" si="1"/>
        <v>-</v>
      </c>
      <c r="D13" s="67">
        <v>32.5</v>
      </c>
      <c r="E13" s="68" t="s">
        <v>45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39">
        <v>0</v>
      </c>
    </row>
    <row r="14" spans="1:18" x14ac:dyDescent="0.35">
      <c r="A14" s="16">
        <v>0.25</v>
      </c>
      <c r="B14" s="39">
        <f t="shared" si="0"/>
        <v>2</v>
      </c>
      <c r="C14" s="67">
        <f t="shared" si="1"/>
        <v>27.5</v>
      </c>
      <c r="D14" s="67">
        <v>27.5</v>
      </c>
      <c r="E14" s="68">
        <v>0</v>
      </c>
      <c r="F14" s="14">
        <v>0</v>
      </c>
      <c r="G14" s="14">
        <v>0</v>
      </c>
      <c r="H14" s="14">
        <v>0</v>
      </c>
      <c r="I14" s="14">
        <v>0</v>
      </c>
      <c r="J14" s="14">
        <v>2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39">
        <v>0</v>
      </c>
    </row>
    <row r="15" spans="1:18" x14ac:dyDescent="0.35">
      <c r="A15" s="16">
        <v>0.29166666666666702</v>
      </c>
      <c r="B15" s="39">
        <f t="shared" si="0"/>
        <v>8</v>
      </c>
      <c r="C15" s="67">
        <f t="shared" si="1"/>
        <v>37.297599757021359</v>
      </c>
      <c r="D15" s="67">
        <v>32.5</v>
      </c>
      <c r="E15" s="68">
        <v>4.6291004988627575</v>
      </c>
      <c r="F15" s="14">
        <v>0</v>
      </c>
      <c r="G15" s="14">
        <v>0</v>
      </c>
      <c r="H15" s="14">
        <v>0</v>
      </c>
      <c r="I15" s="14">
        <v>1</v>
      </c>
      <c r="J15" s="14">
        <v>0</v>
      </c>
      <c r="K15" s="14">
        <v>5</v>
      </c>
      <c r="L15" s="14">
        <v>2</v>
      </c>
      <c r="M15" s="14">
        <v>0</v>
      </c>
      <c r="N15" s="14">
        <v>0</v>
      </c>
      <c r="O15" s="14">
        <v>0</v>
      </c>
      <c r="P15" s="14">
        <v>0</v>
      </c>
      <c r="Q15" s="39">
        <v>0</v>
      </c>
    </row>
    <row r="16" spans="1:18" x14ac:dyDescent="0.35">
      <c r="A16" s="16">
        <v>0.33333333333333298</v>
      </c>
      <c r="B16" s="39">
        <f t="shared" si="0"/>
        <v>11</v>
      </c>
      <c r="C16" s="67">
        <f t="shared" si="1"/>
        <v>36.855803068526704</v>
      </c>
      <c r="D16" s="67">
        <v>31.136363636363637</v>
      </c>
      <c r="E16" s="68">
        <v>5.5185637130095184</v>
      </c>
      <c r="F16" s="14">
        <v>0</v>
      </c>
      <c r="G16" s="14">
        <v>0</v>
      </c>
      <c r="H16" s="14">
        <v>0</v>
      </c>
      <c r="I16" s="14">
        <v>1</v>
      </c>
      <c r="J16" s="14">
        <v>4</v>
      </c>
      <c r="K16" s="14">
        <v>4</v>
      </c>
      <c r="L16" s="14">
        <v>1</v>
      </c>
      <c r="M16" s="14">
        <v>1</v>
      </c>
      <c r="N16" s="14">
        <v>0</v>
      </c>
      <c r="O16" s="14">
        <v>0</v>
      </c>
      <c r="P16" s="14">
        <v>0</v>
      </c>
      <c r="Q16" s="39">
        <v>0</v>
      </c>
    </row>
    <row r="17" spans="1:17" x14ac:dyDescent="0.35">
      <c r="A17" s="16">
        <v>0.375</v>
      </c>
      <c r="B17" s="39">
        <f t="shared" si="0"/>
        <v>35</v>
      </c>
      <c r="C17" s="67">
        <f t="shared" si="1"/>
        <v>34.726478315461883</v>
      </c>
      <c r="D17" s="67">
        <v>28.785714285714285</v>
      </c>
      <c r="E17" s="68">
        <v>5.7321150422111122</v>
      </c>
      <c r="F17" s="14">
        <v>0</v>
      </c>
      <c r="G17" s="14">
        <v>0</v>
      </c>
      <c r="H17" s="14">
        <v>2</v>
      </c>
      <c r="I17" s="14">
        <v>6</v>
      </c>
      <c r="J17" s="14">
        <v>12</v>
      </c>
      <c r="K17" s="14">
        <v>13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39">
        <v>0</v>
      </c>
    </row>
    <row r="18" spans="1:17" x14ac:dyDescent="0.35">
      <c r="A18" s="16">
        <v>0.41666666666666702</v>
      </c>
      <c r="B18" s="39">
        <f t="shared" si="0"/>
        <v>16</v>
      </c>
      <c r="C18" s="67">
        <f t="shared" si="1"/>
        <v>31.756122269792801</v>
      </c>
      <c r="D18" s="67">
        <v>25.96875</v>
      </c>
      <c r="E18" s="68">
        <v>5.5841106424091089</v>
      </c>
      <c r="F18" s="14">
        <v>1</v>
      </c>
      <c r="G18" s="14">
        <v>0</v>
      </c>
      <c r="H18" s="14">
        <v>0</v>
      </c>
      <c r="I18" s="14">
        <v>3</v>
      </c>
      <c r="J18" s="14">
        <v>10</v>
      </c>
      <c r="K18" s="14">
        <v>2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39">
        <v>0</v>
      </c>
    </row>
    <row r="19" spans="1:17" x14ac:dyDescent="0.35">
      <c r="A19" s="16">
        <v>0.45833333333333298</v>
      </c>
      <c r="B19" s="39">
        <f t="shared" si="0"/>
        <v>19</v>
      </c>
      <c r="C19" s="67">
        <f t="shared" si="1"/>
        <v>35.029271441809257</v>
      </c>
      <c r="D19" s="67">
        <v>27.5</v>
      </c>
      <c r="E19" s="68">
        <v>7.2648315725677897</v>
      </c>
      <c r="F19" s="14">
        <v>0</v>
      </c>
      <c r="G19" s="14">
        <v>2</v>
      </c>
      <c r="H19" s="14">
        <v>1</v>
      </c>
      <c r="I19" s="14">
        <v>1</v>
      </c>
      <c r="J19" s="14">
        <v>8</v>
      </c>
      <c r="K19" s="14">
        <v>6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39">
        <v>0</v>
      </c>
    </row>
    <row r="20" spans="1:17" x14ac:dyDescent="0.35">
      <c r="A20" s="16">
        <v>0.5</v>
      </c>
      <c r="B20" s="39">
        <f t="shared" si="0"/>
        <v>13</v>
      </c>
      <c r="C20" s="67">
        <f t="shared" si="1"/>
        <v>36.612855575524144</v>
      </c>
      <c r="D20" s="67">
        <v>28.653846153846153</v>
      </c>
      <c r="E20" s="68">
        <v>7.6794764778830489</v>
      </c>
      <c r="F20" s="14">
        <v>0</v>
      </c>
      <c r="G20" s="14">
        <v>0</v>
      </c>
      <c r="H20" s="14">
        <v>1</v>
      </c>
      <c r="I20" s="14">
        <v>3</v>
      </c>
      <c r="J20" s="14">
        <v>6</v>
      </c>
      <c r="K20" s="14">
        <v>0</v>
      </c>
      <c r="L20" s="14">
        <v>1</v>
      </c>
      <c r="M20" s="14">
        <v>2</v>
      </c>
      <c r="N20" s="14">
        <v>0</v>
      </c>
      <c r="O20" s="14">
        <v>0</v>
      </c>
      <c r="P20" s="14">
        <v>0</v>
      </c>
      <c r="Q20" s="39">
        <v>0</v>
      </c>
    </row>
    <row r="21" spans="1:17" x14ac:dyDescent="0.35">
      <c r="A21" s="16">
        <v>0.54166666666666696</v>
      </c>
      <c r="B21" s="39">
        <f t="shared" si="0"/>
        <v>21</v>
      </c>
      <c r="C21" s="67">
        <f t="shared" si="1"/>
        <v>30.46671756108832</v>
      </c>
      <c r="D21" s="67">
        <v>24.88095238095238</v>
      </c>
      <c r="E21" s="68">
        <v>5.3895843112079698</v>
      </c>
      <c r="F21" s="14">
        <v>0</v>
      </c>
      <c r="G21" s="14">
        <v>1</v>
      </c>
      <c r="H21" s="14">
        <v>2</v>
      </c>
      <c r="I21" s="14">
        <v>8</v>
      </c>
      <c r="J21" s="14">
        <v>6</v>
      </c>
      <c r="K21" s="14">
        <v>4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39">
        <v>0</v>
      </c>
    </row>
    <row r="22" spans="1:17" x14ac:dyDescent="0.35">
      <c r="A22" s="16">
        <v>0.58333333333333304</v>
      </c>
      <c r="B22" s="39">
        <f t="shared" si="0"/>
        <v>22</v>
      </c>
      <c r="C22" s="67">
        <f t="shared" si="1"/>
        <v>32.930526694344202</v>
      </c>
      <c r="D22" s="67">
        <v>25.681818181818183</v>
      </c>
      <c r="E22" s="68">
        <v>6.9941224551582559</v>
      </c>
      <c r="F22" s="14">
        <v>0</v>
      </c>
      <c r="G22" s="14">
        <v>3</v>
      </c>
      <c r="H22" s="14">
        <v>0</v>
      </c>
      <c r="I22" s="14">
        <v>6</v>
      </c>
      <c r="J22" s="14">
        <v>8</v>
      </c>
      <c r="K22" s="14">
        <v>3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39">
        <v>0</v>
      </c>
    </row>
    <row r="23" spans="1:17" x14ac:dyDescent="0.35">
      <c r="A23" s="16">
        <v>0.625</v>
      </c>
      <c r="B23" s="39">
        <f t="shared" si="0"/>
        <v>23</v>
      </c>
      <c r="C23" s="67">
        <f t="shared" si="1"/>
        <v>34.926274142858496</v>
      </c>
      <c r="D23" s="67">
        <v>25.782608695652176</v>
      </c>
      <c r="E23" s="68">
        <v>8.8225255183387876</v>
      </c>
      <c r="F23" s="14">
        <v>1</v>
      </c>
      <c r="G23" s="14">
        <v>3</v>
      </c>
      <c r="H23" s="14">
        <v>1</v>
      </c>
      <c r="I23" s="14">
        <v>4</v>
      </c>
      <c r="J23" s="14">
        <v>7</v>
      </c>
      <c r="K23" s="14">
        <v>4</v>
      </c>
      <c r="L23" s="14">
        <v>2</v>
      </c>
      <c r="M23" s="14">
        <v>1</v>
      </c>
      <c r="N23" s="14">
        <v>0</v>
      </c>
      <c r="O23" s="14">
        <v>0</v>
      </c>
      <c r="P23" s="14">
        <v>0</v>
      </c>
      <c r="Q23" s="39">
        <v>0</v>
      </c>
    </row>
    <row r="24" spans="1:17" x14ac:dyDescent="0.35">
      <c r="A24" s="16">
        <v>0.66666666666666696</v>
      </c>
      <c r="B24" s="39">
        <f t="shared" si="0"/>
        <v>31</v>
      </c>
      <c r="C24" s="67">
        <f t="shared" si="1"/>
        <v>35.189908566932623</v>
      </c>
      <c r="D24" s="67">
        <v>29.274193548387096</v>
      </c>
      <c r="E24" s="68">
        <v>5.7079457917266767</v>
      </c>
      <c r="F24" s="14">
        <v>0</v>
      </c>
      <c r="G24" s="14">
        <v>1</v>
      </c>
      <c r="H24" s="14">
        <v>0</v>
      </c>
      <c r="I24" s="14">
        <v>4</v>
      </c>
      <c r="J24" s="14">
        <v>13</v>
      </c>
      <c r="K24" s="14">
        <v>9</v>
      </c>
      <c r="L24" s="14">
        <v>3</v>
      </c>
      <c r="M24" s="14">
        <v>1</v>
      </c>
      <c r="N24" s="14">
        <v>0</v>
      </c>
      <c r="O24" s="14">
        <v>0</v>
      </c>
      <c r="P24" s="14">
        <v>0</v>
      </c>
      <c r="Q24" s="39">
        <v>0</v>
      </c>
    </row>
    <row r="25" spans="1:17" x14ac:dyDescent="0.35">
      <c r="A25" s="16">
        <v>0.70833333333333304</v>
      </c>
      <c r="B25" s="39">
        <f t="shared" si="0"/>
        <v>32</v>
      </c>
      <c r="C25" s="67">
        <f t="shared" si="1"/>
        <v>32.656727018384935</v>
      </c>
      <c r="D25" s="67">
        <v>26.5625</v>
      </c>
      <c r="E25" s="68">
        <v>5.880188169032162</v>
      </c>
      <c r="F25" s="14">
        <v>0</v>
      </c>
      <c r="G25" s="14">
        <v>2</v>
      </c>
      <c r="H25" s="14">
        <v>1</v>
      </c>
      <c r="I25" s="14">
        <v>8</v>
      </c>
      <c r="J25" s="14">
        <v>13</v>
      </c>
      <c r="K25" s="14">
        <v>6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39">
        <v>0</v>
      </c>
    </row>
    <row r="26" spans="1:17" x14ac:dyDescent="0.35">
      <c r="A26" s="16">
        <v>0.75</v>
      </c>
      <c r="B26" s="39">
        <f t="shared" si="0"/>
        <v>32</v>
      </c>
      <c r="C26" s="67">
        <f t="shared" si="1"/>
        <v>34.400332674920655</v>
      </c>
      <c r="D26" s="67">
        <v>29.84375</v>
      </c>
      <c r="E26" s="68">
        <v>4.3965483162105921</v>
      </c>
      <c r="F26" s="14">
        <v>0</v>
      </c>
      <c r="G26" s="14">
        <v>0</v>
      </c>
      <c r="H26" s="14">
        <v>0</v>
      </c>
      <c r="I26" s="14">
        <v>4</v>
      </c>
      <c r="J26" s="14">
        <v>13</v>
      </c>
      <c r="K26" s="14">
        <v>11</v>
      </c>
      <c r="L26" s="14">
        <v>4</v>
      </c>
      <c r="M26" s="14">
        <v>0</v>
      </c>
      <c r="N26" s="14">
        <v>0</v>
      </c>
      <c r="O26" s="14">
        <v>0</v>
      </c>
      <c r="P26" s="14">
        <v>0</v>
      </c>
      <c r="Q26" s="39">
        <v>0</v>
      </c>
    </row>
    <row r="27" spans="1:17" x14ac:dyDescent="0.35">
      <c r="A27" s="16">
        <v>0.79166666666666696</v>
      </c>
      <c r="B27" s="39">
        <f t="shared" si="0"/>
        <v>28</v>
      </c>
      <c r="C27" s="67">
        <f t="shared" si="1"/>
        <v>34.804937757686154</v>
      </c>
      <c r="D27" s="67">
        <v>29.464285714285715</v>
      </c>
      <c r="E27" s="68">
        <v>5.1530799338097628</v>
      </c>
      <c r="F27" s="14">
        <v>0</v>
      </c>
      <c r="G27" s="14">
        <v>1</v>
      </c>
      <c r="H27" s="14">
        <v>0</v>
      </c>
      <c r="I27" s="14">
        <v>3</v>
      </c>
      <c r="J27" s="14">
        <v>9</v>
      </c>
      <c r="K27" s="14">
        <v>13</v>
      </c>
      <c r="L27" s="14">
        <v>2</v>
      </c>
      <c r="M27" s="14">
        <v>0</v>
      </c>
      <c r="N27" s="14">
        <v>0</v>
      </c>
      <c r="O27" s="14">
        <v>0</v>
      </c>
      <c r="P27" s="14">
        <v>0</v>
      </c>
      <c r="Q27" s="39">
        <v>0</v>
      </c>
    </row>
    <row r="28" spans="1:17" x14ac:dyDescent="0.35">
      <c r="A28" s="16">
        <v>0.83333333333333304</v>
      </c>
      <c r="B28" s="39">
        <f t="shared" si="0"/>
        <v>16</v>
      </c>
      <c r="C28" s="67">
        <f t="shared" si="1"/>
        <v>31.766660269885516</v>
      </c>
      <c r="D28" s="67">
        <v>26.25</v>
      </c>
      <c r="E28" s="68">
        <v>5.3229064742237702</v>
      </c>
      <c r="F28" s="14">
        <v>0</v>
      </c>
      <c r="G28" s="14">
        <v>0</v>
      </c>
      <c r="H28" s="14">
        <v>2</v>
      </c>
      <c r="I28" s="14">
        <v>5</v>
      </c>
      <c r="J28" s="14">
        <v>4</v>
      </c>
      <c r="K28" s="14">
        <v>5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39">
        <v>0</v>
      </c>
    </row>
    <row r="29" spans="1:17" x14ac:dyDescent="0.35">
      <c r="A29" s="16">
        <v>0.875</v>
      </c>
      <c r="B29" s="39">
        <f t="shared" si="0"/>
        <v>24</v>
      </c>
      <c r="C29" s="67">
        <f t="shared" si="1"/>
        <v>32.783874693336031</v>
      </c>
      <c r="D29" s="67">
        <v>27.083333333333332</v>
      </c>
      <c r="E29" s="68">
        <v>5.5003293709018681</v>
      </c>
      <c r="F29" s="14">
        <v>0</v>
      </c>
      <c r="G29" s="14">
        <v>0</v>
      </c>
      <c r="H29" s="14">
        <v>3</v>
      </c>
      <c r="I29" s="14">
        <v>5</v>
      </c>
      <c r="J29" s="14">
        <v>8</v>
      </c>
      <c r="K29" s="14">
        <v>7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39">
        <v>0</v>
      </c>
    </row>
    <row r="30" spans="1:17" x14ac:dyDescent="0.35">
      <c r="A30" s="16">
        <v>0.91666666666666696</v>
      </c>
      <c r="B30" s="39">
        <f t="shared" si="0"/>
        <v>13</v>
      </c>
      <c r="C30" s="67">
        <f t="shared" si="1"/>
        <v>42.69376639133479</v>
      </c>
      <c r="D30" s="67">
        <v>33.269230769230766</v>
      </c>
      <c r="E30" s="68">
        <v>9.0935310904129878</v>
      </c>
      <c r="F30" s="14">
        <v>0</v>
      </c>
      <c r="G30" s="14">
        <v>0</v>
      </c>
      <c r="H30" s="14">
        <v>0</v>
      </c>
      <c r="I30" s="14">
        <v>2</v>
      </c>
      <c r="J30" s="14">
        <v>2</v>
      </c>
      <c r="K30" s="14">
        <v>6</v>
      </c>
      <c r="L30" s="14">
        <v>1</v>
      </c>
      <c r="M30" s="14">
        <v>1</v>
      </c>
      <c r="N30" s="14">
        <v>0</v>
      </c>
      <c r="O30" s="14">
        <v>0</v>
      </c>
      <c r="P30" s="14">
        <v>1</v>
      </c>
      <c r="Q30" s="39">
        <v>0</v>
      </c>
    </row>
    <row r="31" spans="1:17" ht="15" thickBot="1" x14ac:dyDescent="0.4">
      <c r="A31" s="18">
        <v>0.95833333333333304</v>
      </c>
      <c r="B31" s="47">
        <f t="shared" si="0"/>
        <v>5</v>
      </c>
      <c r="C31" s="69">
        <f t="shared" si="1"/>
        <v>40.014894878975312</v>
      </c>
      <c r="D31" s="69">
        <v>31.5</v>
      </c>
      <c r="E31" s="70">
        <v>8.2158383625774913</v>
      </c>
      <c r="F31" s="19">
        <v>0</v>
      </c>
      <c r="G31" s="19">
        <v>0</v>
      </c>
      <c r="H31" s="19">
        <v>0</v>
      </c>
      <c r="I31" s="19">
        <v>1</v>
      </c>
      <c r="J31" s="19">
        <v>2</v>
      </c>
      <c r="K31" s="19">
        <v>0</v>
      </c>
      <c r="L31" s="19">
        <v>1</v>
      </c>
      <c r="M31" s="19">
        <v>1</v>
      </c>
      <c r="N31" s="19">
        <v>0</v>
      </c>
      <c r="O31" s="19">
        <v>0</v>
      </c>
      <c r="P31" s="19">
        <v>0</v>
      </c>
      <c r="Q31" s="47">
        <v>0</v>
      </c>
    </row>
    <row r="32" spans="1:17" x14ac:dyDescent="0.35">
      <c r="A32" s="21"/>
      <c r="B32" s="39"/>
      <c r="C32" s="67"/>
      <c r="D32" s="67"/>
      <c r="E32" s="6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39"/>
    </row>
    <row r="33" spans="1:17" x14ac:dyDescent="0.35">
      <c r="A33" s="21" t="s">
        <v>15</v>
      </c>
      <c r="B33" s="39"/>
      <c r="C33" s="67"/>
      <c r="D33" s="67"/>
      <c r="E33" s="6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9"/>
    </row>
    <row r="34" spans="1:17" x14ac:dyDescent="0.35">
      <c r="A34" s="21" t="s">
        <v>46</v>
      </c>
      <c r="B34" s="39">
        <f>SUM(B18:B19)</f>
        <v>35</v>
      </c>
      <c r="C34" s="67">
        <f t="shared" ref="C34:C37" si="2">IF(E34&lt;&gt;"-",D34+(1.0364*E34),"-")</f>
        <v>33.540350630118667</v>
      </c>
      <c r="D34" s="67">
        <v>26.8</v>
      </c>
      <c r="E34" s="68">
        <v>6.5036189020828523</v>
      </c>
      <c r="F34" s="14">
        <f>SUM(F18:F19)</f>
        <v>1</v>
      </c>
      <c r="G34" s="14">
        <f t="shared" ref="G34:Q34" si="3">SUM(G18:G19)</f>
        <v>2</v>
      </c>
      <c r="H34" s="14">
        <f t="shared" si="3"/>
        <v>1</v>
      </c>
      <c r="I34" s="14">
        <f t="shared" si="3"/>
        <v>4</v>
      </c>
      <c r="J34" s="14">
        <f t="shared" si="3"/>
        <v>18</v>
      </c>
      <c r="K34" s="14">
        <f t="shared" si="3"/>
        <v>8</v>
      </c>
      <c r="L34" s="14">
        <f t="shared" si="3"/>
        <v>0</v>
      </c>
      <c r="M34" s="14">
        <f t="shared" si="3"/>
        <v>1</v>
      </c>
      <c r="N34" s="14">
        <f t="shared" si="3"/>
        <v>0</v>
      </c>
      <c r="O34" s="14">
        <f t="shared" si="3"/>
        <v>0</v>
      </c>
      <c r="P34" s="14">
        <f t="shared" si="3"/>
        <v>0</v>
      </c>
      <c r="Q34" s="39">
        <f t="shared" si="3"/>
        <v>0</v>
      </c>
    </row>
    <row r="35" spans="1:17" x14ac:dyDescent="0.35">
      <c r="A35" s="21" t="s">
        <v>47</v>
      </c>
      <c r="B35" s="39">
        <f>SUM(B22:B23)</f>
        <v>45</v>
      </c>
      <c r="C35" s="67">
        <f t="shared" si="2"/>
        <v>33.911585487964373</v>
      </c>
      <c r="D35" s="67">
        <v>25.733333333333334</v>
      </c>
      <c r="E35" s="68">
        <v>7.8910190608172908</v>
      </c>
      <c r="F35" s="14">
        <f>SUM(F22:F23)</f>
        <v>1</v>
      </c>
      <c r="G35" s="14">
        <f t="shared" ref="G35:Q35" si="4">SUM(G22:G23)</f>
        <v>6</v>
      </c>
      <c r="H35" s="14">
        <f t="shared" si="4"/>
        <v>1</v>
      </c>
      <c r="I35" s="14">
        <f t="shared" si="4"/>
        <v>10</v>
      </c>
      <c r="J35" s="14">
        <f t="shared" si="4"/>
        <v>15</v>
      </c>
      <c r="K35" s="14">
        <f t="shared" si="4"/>
        <v>7</v>
      </c>
      <c r="L35" s="14">
        <f t="shared" si="4"/>
        <v>4</v>
      </c>
      <c r="M35" s="14">
        <f t="shared" si="4"/>
        <v>1</v>
      </c>
      <c r="N35" s="14">
        <f t="shared" si="4"/>
        <v>0</v>
      </c>
      <c r="O35" s="14">
        <f t="shared" si="4"/>
        <v>0</v>
      </c>
      <c r="P35" s="14">
        <f t="shared" si="4"/>
        <v>0</v>
      </c>
      <c r="Q35" s="39">
        <f t="shared" si="4"/>
        <v>0</v>
      </c>
    </row>
    <row r="36" spans="1:17" x14ac:dyDescent="0.35">
      <c r="A36" s="21" t="s">
        <v>16</v>
      </c>
      <c r="B36" s="39">
        <f>SUM(B15:B26)</f>
        <v>263</v>
      </c>
      <c r="C36" s="67">
        <f t="shared" si="2"/>
        <v>34.42672392895772</v>
      </c>
      <c r="D36" s="67">
        <v>27.807984790874524</v>
      </c>
      <c r="E36" s="68">
        <v>6.3862785971470455</v>
      </c>
      <c r="F36" s="14">
        <f>SUM(F15:F26)</f>
        <v>2</v>
      </c>
      <c r="G36" s="14">
        <f t="shared" ref="G36:Q36" si="5">SUM(G15:G26)</f>
        <v>12</v>
      </c>
      <c r="H36" s="14">
        <f t="shared" si="5"/>
        <v>8</v>
      </c>
      <c r="I36" s="14">
        <f t="shared" si="5"/>
        <v>49</v>
      </c>
      <c r="J36" s="14">
        <f t="shared" si="5"/>
        <v>100</v>
      </c>
      <c r="K36" s="14">
        <f t="shared" si="5"/>
        <v>67</v>
      </c>
      <c r="L36" s="14">
        <f t="shared" si="5"/>
        <v>18</v>
      </c>
      <c r="M36" s="14">
        <f t="shared" si="5"/>
        <v>6</v>
      </c>
      <c r="N36" s="14">
        <f t="shared" si="5"/>
        <v>1</v>
      </c>
      <c r="O36" s="14">
        <f t="shared" si="5"/>
        <v>0</v>
      </c>
      <c r="P36" s="14">
        <f t="shared" si="5"/>
        <v>0</v>
      </c>
      <c r="Q36" s="39">
        <f t="shared" si="5"/>
        <v>0</v>
      </c>
    </row>
    <row r="37" spans="1:17" x14ac:dyDescent="0.35">
      <c r="A37" s="21" t="s">
        <v>19</v>
      </c>
      <c r="B37" s="39">
        <f>SUM(B8:B31)</f>
        <v>355</v>
      </c>
      <c r="C37" s="67">
        <f t="shared" si="2"/>
        <v>34.790539909589853</v>
      </c>
      <c r="D37" s="67">
        <v>28.136619718309859</v>
      </c>
      <c r="E37" s="68">
        <v>6.4202240363566165</v>
      </c>
      <c r="F37" s="14">
        <f t="shared" ref="F37:Q37" si="6">SUM(F8:F31)</f>
        <v>2</v>
      </c>
      <c r="G37" s="14">
        <f t="shared" si="6"/>
        <v>13</v>
      </c>
      <c r="H37" s="14">
        <f t="shared" si="6"/>
        <v>13</v>
      </c>
      <c r="I37" s="14">
        <f t="shared" si="6"/>
        <v>65</v>
      </c>
      <c r="J37" s="14">
        <f t="shared" si="6"/>
        <v>128</v>
      </c>
      <c r="K37" s="14">
        <f t="shared" ref="K37" si="7">SUM(K8:K31)</f>
        <v>100</v>
      </c>
      <c r="L37" s="14">
        <f t="shared" si="6"/>
        <v>23</v>
      </c>
      <c r="M37" s="14">
        <f t="shared" si="6"/>
        <v>9</v>
      </c>
      <c r="N37" s="14">
        <f t="shared" si="6"/>
        <v>1</v>
      </c>
      <c r="O37" s="14">
        <f t="shared" si="6"/>
        <v>0</v>
      </c>
      <c r="P37" s="14">
        <f t="shared" si="6"/>
        <v>1</v>
      </c>
      <c r="Q37" s="39">
        <f t="shared" si="6"/>
        <v>0</v>
      </c>
    </row>
    <row r="38" spans="1:17" ht="15" thickBot="1" x14ac:dyDescent="0.4">
      <c r="A38" s="22"/>
      <c r="B38" s="47"/>
      <c r="C38" s="69"/>
      <c r="D38" s="55"/>
      <c r="E38" s="5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47"/>
    </row>
    <row r="39" spans="1:17" x14ac:dyDescent="0.35">
      <c r="A39" s="21" t="s">
        <v>20</v>
      </c>
      <c r="B39" s="77">
        <f t="shared" ref="B39:Q39" si="8">INDEX(($A8:$Q19),MATCH(B40,B8:B19,0),1)</f>
        <v>0.375</v>
      </c>
      <c r="C39" s="23">
        <f t="shared" si="8"/>
        <v>8.3333333333333301E-2</v>
      </c>
      <c r="D39" s="23">
        <f t="shared" si="8"/>
        <v>8.3333333333333301E-2</v>
      </c>
      <c r="E39" s="77">
        <f t="shared" si="8"/>
        <v>0.45833333333333298</v>
      </c>
      <c r="F39" s="23">
        <f t="shared" si="8"/>
        <v>0.41666666666666702</v>
      </c>
      <c r="G39" s="23">
        <f t="shared" si="8"/>
        <v>0.45833333333333298</v>
      </c>
      <c r="H39" s="23">
        <f t="shared" si="8"/>
        <v>0.375</v>
      </c>
      <c r="I39" s="23">
        <f t="shared" si="8"/>
        <v>0.375</v>
      </c>
      <c r="J39" s="23">
        <f t="shared" si="8"/>
        <v>0.375</v>
      </c>
      <c r="K39" s="23">
        <f t="shared" si="8"/>
        <v>0.375</v>
      </c>
      <c r="L39" s="23">
        <f t="shared" si="8"/>
        <v>0.29166666666666702</v>
      </c>
      <c r="M39" s="23">
        <f t="shared" si="8"/>
        <v>8.3333333333333301E-2</v>
      </c>
      <c r="N39" s="23">
        <f t="shared" si="8"/>
        <v>0.375</v>
      </c>
      <c r="O39" s="23">
        <f t="shared" si="8"/>
        <v>0</v>
      </c>
      <c r="P39" s="23">
        <f t="shared" si="8"/>
        <v>0</v>
      </c>
      <c r="Q39" s="77">
        <f t="shared" si="8"/>
        <v>0</v>
      </c>
    </row>
    <row r="40" spans="1:17" s="28" customFormat="1" x14ac:dyDescent="0.35">
      <c r="A40" s="25"/>
      <c r="B40" s="78">
        <f t="shared" ref="B40:Q40" si="9">MAX(B8:B19)</f>
        <v>35</v>
      </c>
      <c r="C40" s="88">
        <f t="shared" si="9"/>
        <v>44.828454680217376</v>
      </c>
      <c r="D40" s="88">
        <f t="shared" si="9"/>
        <v>37.5</v>
      </c>
      <c r="E40" s="89">
        <f t="shared" si="9"/>
        <v>7.2648315725677897</v>
      </c>
      <c r="F40" s="26">
        <f t="shared" si="9"/>
        <v>1</v>
      </c>
      <c r="G40" s="26">
        <f t="shared" si="9"/>
        <v>2</v>
      </c>
      <c r="H40" s="26">
        <f t="shared" si="9"/>
        <v>2</v>
      </c>
      <c r="I40" s="26">
        <f t="shared" si="9"/>
        <v>6</v>
      </c>
      <c r="J40" s="26">
        <f t="shared" si="9"/>
        <v>12</v>
      </c>
      <c r="K40" s="26">
        <f t="shared" si="9"/>
        <v>13</v>
      </c>
      <c r="L40" s="26">
        <f t="shared" si="9"/>
        <v>2</v>
      </c>
      <c r="M40" s="26">
        <f t="shared" si="9"/>
        <v>1</v>
      </c>
      <c r="N40" s="26">
        <f t="shared" si="9"/>
        <v>1</v>
      </c>
      <c r="O40" s="26">
        <f t="shared" si="9"/>
        <v>0</v>
      </c>
      <c r="P40" s="26">
        <f t="shared" si="9"/>
        <v>0</v>
      </c>
      <c r="Q40" s="78">
        <f t="shared" si="9"/>
        <v>0</v>
      </c>
    </row>
    <row r="41" spans="1:17" x14ac:dyDescent="0.35">
      <c r="A41" s="21"/>
      <c r="B41" s="39"/>
      <c r="C41" s="67"/>
      <c r="D41" s="52"/>
      <c r="E41" s="5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39"/>
    </row>
    <row r="42" spans="1:17" x14ac:dyDescent="0.35">
      <c r="A42" s="21" t="s">
        <v>21</v>
      </c>
      <c r="B42" s="77">
        <f t="shared" ref="B42:Q42" si="10">INDEX(($A20:$Q31),MATCH(B43,B20:B31,0),1)</f>
        <v>0.70833333333333304</v>
      </c>
      <c r="C42" s="23">
        <f t="shared" si="10"/>
        <v>0.91666666666666696</v>
      </c>
      <c r="D42" s="23">
        <f t="shared" si="10"/>
        <v>0.91666666666666696</v>
      </c>
      <c r="E42" s="77">
        <f t="shared" si="10"/>
        <v>0.91666666666666696</v>
      </c>
      <c r="F42" s="23">
        <f t="shared" si="10"/>
        <v>0.625</v>
      </c>
      <c r="G42" s="23">
        <f t="shared" si="10"/>
        <v>0.58333333333333304</v>
      </c>
      <c r="H42" s="23">
        <f t="shared" si="10"/>
        <v>0.875</v>
      </c>
      <c r="I42" s="23">
        <f t="shared" si="10"/>
        <v>0.54166666666666696</v>
      </c>
      <c r="J42" s="23">
        <f t="shared" si="10"/>
        <v>0.66666666666666696</v>
      </c>
      <c r="K42" s="23">
        <f t="shared" si="10"/>
        <v>0.79166666666666696</v>
      </c>
      <c r="L42" s="23">
        <f t="shared" si="10"/>
        <v>0.75</v>
      </c>
      <c r="M42" s="23">
        <f t="shared" si="10"/>
        <v>0.5</v>
      </c>
      <c r="N42" s="23">
        <f t="shared" si="10"/>
        <v>0.5</v>
      </c>
      <c r="O42" s="23">
        <f t="shared" si="10"/>
        <v>0.5</v>
      </c>
      <c r="P42" s="23">
        <f t="shared" si="10"/>
        <v>0.91666666666666696</v>
      </c>
      <c r="Q42" s="77">
        <f t="shared" si="10"/>
        <v>0.5</v>
      </c>
    </row>
    <row r="43" spans="1:17" s="28" customFormat="1" ht="15" thickBot="1" x14ac:dyDescent="0.4">
      <c r="A43" s="30"/>
      <c r="B43" s="79">
        <f t="shared" ref="B43:Q43" si="11">MAX(B20:B31)</f>
        <v>32</v>
      </c>
      <c r="C43" s="90">
        <f t="shared" si="11"/>
        <v>42.69376639133479</v>
      </c>
      <c r="D43" s="90">
        <f t="shared" si="11"/>
        <v>33.269230769230766</v>
      </c>
      <c r="E43" s="91">
        <f t="shared" si="11"/>
        <v>9.0935310904129878</v>
      </c>
      <c r="F43" s="31">
        <f t="shared" si="11"/>
        <v>1</v>
      </c>
      <c r="G43" s="31">
        <f t="shared" si="11"/>
        <v>3</v>
      </c>
      <c r="H43" s="31">
        <f t="shared" si="11"/>
        <v>3</v>
      </c>
      <c r="I43" s="31">
        <f t="shared" si="11"/>
        <v>8</v>
      </c>
      <c r="J43" s="31">
        <f t="shared" si="11"/>
        <v>13</v>
      </c>
      <c r="K43" s="31">
        <f t="shared" si="11"/>
        <v>13</v>
      </c>
      <c r="L43" s="31">
        <f t="shared" si="11"/>
        <v>4</v>
      </c>
      <c r="M43" s="31">
        <f t="shared" si="11"/>
        <v>2</v>
      </c>
      <c r="N43" s="31">
        <f t="shared" si="11"/>
        <v>0</v>
      </c>
      <c r="O43" s="31">
        <f t="shared" si="11"/>
        <v>0</v>
      </c>
      <c r="P43" s="31">
        <f t="shared" si="11"/>
        <v>1</v>
      </c>
      <c r="Q43" s="79">
        <f t="shared" si="11"/>
        <v>0</v>
      </c>
    </row>
    <row r="45" spans="1:17" x14ac:dyDescent="0.35">
      <c r="A45" s="4" t="s">
        <v>22</v>
      </c>
      <c r="Q45" s="6"/>
    </row>
    <row r="48" spans="1:17" x14ac:dyDescent="0.35">
      <c r="A48" s="4"/>
      <c r="B48" s="4"/>
      <c r="D48" s="83"/>
      <c r="E48" s="83"/>
      <c r="P48" s="4"/>
    </row>
    <row r="49" spans="1:17" x14ac:dyDescent="0.35">
      <c r="A49" s="5"/>
    </row>
    <row r="50" spans="1:17" x14ac:dyDescent="0.35">
      <c r="A50" s="6" t="s">
        <v>1</v>
      </c>
      <c r="B50" s="4" t="str">
        <f>'Flow Summary'!M4</f>
        <v>Northbound</v>
      </c>
      <c r="I50" s="7"/>
      <c r="P50" s="4"/>
    </row>
    <row r="52" spans="1:17" ht="15" thickBot="1" x14ac:dyDescent="0.4"/>
    <row r="53" spans="1:17" s="2" customFormat="1" ht="29.5" thickBot="1" x14ac:dyDescent="0.4">
      <c r="A53" s="10" t="s">
        <v>5</v>
      </c>
      <c r="B53" s="74" t="s">
        <v>23</v>
      </c>
      <c r="C53" s="75" t="s">
        <v>30</v>
      </c>
      <c r="D53" s="75" t="s">
        <v>31</v>
      </c>
      <c r="E53" s="76" t="s">
        <v>32</v>
      </c>
      <c r="F53" s="86" t="str">
        <f>F7</f>
        <v>Bin 1              &lt;10mph</v>
      </c>
      <c r="G53" s="86" t="str">
        <f t="shared" ref="G53:Q53" si="12">G7</f>
        <v>Bin 2                10&lt;15</v>
      </c>
      <c r="H53" s="86" t="str">
        <f t="shared" si="12"/>
        <v>Bin 3                15&lt;20</v>
      </c>
      <c r="I53" s="86" t="str">
        <f t="shared" si="12"/>
        <v>Bin 4                20&lt;25</v>
      </c>
      <c r="J53" s="86" t="str">
        <f t="shared" si="12"/>
        <v>Bin 5                25&lt;30</v>
      </c>
      <c r="K53" s="86" t="str">
        <f t="shared" si="12"/>
        <v>Bin 6                30&lt;35</v>
      </c>
      <c r="L53" s="86" t="str">
        <f t="shared" si="12"/>
        <v>Bin 7                35&lt;40</v>
      </c>
      <c r="M53" s="86" t="str">
        <f t="shared" si="12"/>
        <v>Bin 8                40&lt;45</v>
      </c>
      <c r="N53" s="86" t="str">
        <f t="shared" si="12"/>
        <v>Bin 9                45&lt;50</v>
      </c>
      <c r="O53" s="86" t="str">
        <f t="shared" si="12"/>
        <v>Bin 10                50&lt;55</v>
      </c>
      <c r="P53" s="86" t="str">
        <f t="shared" si="12"/>
        <v>Bin 11                55&lt;60</v>
      </c>
      <c r="Q53" s="87" t="str">
        <f t="shared" si="12"/>
        <v>Bin 12              &gt;=60</v>
      </c>
    </row>
    <row r="54" spans="1:17" x14ac:dyDescent="0.35">
      <c r="A54" s="13">
        <v>0</v>
      </c>
      <c r="B54" s="39">
        <f t="shared" ref="B54:B77" si="13">SUM(F54:Q54)</f>
        <v>2</v>
      </c>
      <c r="C54" s="67">
        <f t="shared" ref="C54:C77" si="14">IF(E54&lt;&gt;"-",D54+(1.0364*E54),"-")</f>
        <v>27.5</v>
      </c>
      <c r="D54" s="67">
        <v>27.5</v>
      </c>
      <c r="E54" s="68">
        <v>0</v>
      </c>
      <c r="F54" s="14">
        <v>0</v>
      </c>
      <c r="G54" s="14">
        <v>0</v>
      </c>
      <c r="H54" s="14">
        <v>0</v>
      </c>
      <c r="I54" s="14">
        <v>0</v>
      </c>
      <c r="J54" s="14">
        <v>2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39">
        <v>0</v>
      </c>
    </row>
    <row r="55" spans="1:17" x14ac:dyDescent="0.35">
      <c r="A55" s="16">
        <v>4.1666666666666699E-2</v>
      </c>
      <c r="B55" s="39">
        <f t="shared" si="13"/>
        <v>1</v>
      </c>
      <c r="C55" s="67" t="str">
        <f t="shared" si="14"/>
        <v>-</v>
      </c>
      <c r="D55" s="67">
        <v>32.5</v>
      </c>
      <c r="E55" s="68" t="s">
        <v>45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39">
        <v>0</v>
      </c>
    </row>
    <row r="56" spans="1:17" x14ac:dyDescent="0.35">
      <c r="A56" s="16">
        <v>8.3333333333333301E-2</v>
      </c>
      <c r="B56" s="39">
        <f t="shared" si="13"/>
        <v>2</v>
      </c>
      <c r="C56" s="67">
        <f t="shared" si="14"/>
        <v>27.5</v>
      </c>
      <c r="D56" s="67">
        <v>27.5</v>
      </c>
      <c r="E56" s="68">
        <v>0</v>
      </c>
      <c r="F56" s="14">
        <v>0</v>
      </c>
      <c r="G56" s="14">
        <v>0</v>
      </c>
      <c r="H56" s="14">
        <v>0</v>
      </c>
      <c r="I56" s="14">
        <v>0</v>
      </c>
      <c r="J56" s="14">
        <v>2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39">
        <v>0</v>
      </c>
    </row>
    <row r="57" spans="1:17" x14ac:dyDescent="0.35">
      <c r="A57" s="16">
        <v>0.125</v>
      </c>
      <c r="B57" s="39">
        <f t="shared" si="13"/>
        <v>0</v>
      </c>
      <c r="C57" s="67" t="str">
        <f t="shared" si="14"/>
        <v>-</v>
      </c>
      <c r="D57" s="67" t="s">
        <v>45</v>
      </c>
      <c r="E57" s="68" t="s">
        <v>45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39">
        <v>0</v>
      </c>
    </row>
    <row r="58" spans="1:17" x14ac:dyDescent="0.35">
      <c r="A58" s="16">
        <v>0.16666666666666699</v>
      </c>
      <c r="B58" s="39">
        <f t="shared" si="13"/>
        <v>0</v>
      </c>
      <c r="C58" s="67" t="str">
        <f t="shared" si="14"/>
        <v>-</v>
      </c>
      <c r="D58" s="67" t="s">
        <v>45</v>
      </c>
      <c r="E58" s="68" t="s">
        <v>45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39">
        <v>0</v>
      </c>
    </row>
    <row r="59" spans="1:17" x14ac:dyDescent="0.35">
      <c r="A59" s="16">
        <v>0.20833333333333301</v>
      </c>
      <c r="B59" s="39">
        <f t="shared" si="13"/>
        <v>0</v>
      </c>
      <c r="C59" s="67" t="str">
        <f t="shared" si="14"/>
        <v>-</v>
      </c>
      <c r="D59" s="67" t="s">
        <v>45</v>
      </c>
      <c r="E59" s="68" t="s">
        <v>45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39">
        <v>0</v>
      </c>
    </row>
    <row r="60" spans="1:17" x14ac:dyDescent="0.35">
      <c r="A60" s="16">
        <v>0.25</v>
      </c>
      <c r="B60" s="39">
        <f t="shared" si="13"/>
        <v>0</v>
      </c>
      <c r="C60" s="67" t="str">
        <f t="shared" si="14"/>
        <v>-</v>
      </c>
      <c r="D60" s="67" t="s">
        <v>45</v>
      </c>
      <c r="E60" s="68" t="s">
        <v>45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39">
        <v>0</v>
      </c>
    </row>
    <row r="61" spans="1:17" x14ac:dyDescent="0.35">
      <c r="A61" s="16">
        <v>0.29166666666666702</v>
      </c>
      <c r="B61" s="39">
        <f t="shared" si="13"/>
        <v>3</v>
      </c>
      <c r="C61" s="67">
        <f t="shared" si="14"/>
        <v>30.150324856547954</v>
      </c>
      <c r="D61" s="67">
        <v>24.166666666666668</v>
      </c>
      <c r="E61" s="68">
        <v>5.7735026918962609</v>
      </c>
      <c r="F61" s="14">
        <v>0</v>
      </c>
      <c r="G61" s="14">
        <v>0</v>
      </c>
      <c r="H61" s="14">
        <v>1</v>
      </c>
      <c r="I61" s="14">
        <v>0</v>
      </c>
      <c r="J61" s="14">
        <v>2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39">
        <v>0</v>
      </c>
    </row>
    <row r="62" spans="1:17" x14ac:dyDescent="0.35">
      <c r="A62" s="16">
        <v>0.33333333333333298</v>
      </c>
      <c r="B62" s="39">
        <f t="shared" si="13"/>
        <v>3</v>
      </c>
      <c r="C62" s="67">
        <f t="shared" si="14"/>
        <v>32.682000000000002</v>
      </c>
      <c r="D62" s="67">
        <v>27.5</v>
      </c>
      <c r="E62" s="68">
        <v>5</v>
      </c>
      <c r="F62" s="14">
        <v>0</v>
      </c>
      <c r="G62" s="14">
        <v>0</v>
      </c>
      <c r="H62" s="14">
        <v>0</v>
      </c>
      <c r="I62" s="14">
        <v>1</v>
      </c>
      <c r="J62" s="14">
        <v>1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39">
        <v>0</v>
      </c>
    </row>
    <row r="63" spans="1:17" x14ac:dyDescent="0.35">
      <c r="A63" s="16">
        <v>0.375</v>
      </c>
      <c r="B63" s="39">
        <f t="shared" si="13"/>
        <v>13</v>
      </c>
      <c r="C63" s="67">
        <f t="shared" si="14"/>
        <v>26.838267104010001</v>
      </c>
      <c r="D63" s="67">
        <v>23.26923076923077</v>
      </c>
      <c r="E63" s="68">
        <v>3.4436861586059733</v>
      </c>
      <c r="F63" s="14">
        <v>0</v>
      </c>
      <c r="G63" s="14">
        <v>0</v>
      </c>
      <c r="H63" s="14">
        <v>2</v>
      </c>
      <c r="I63" s="14">
        <v>7</v>
      </c>
      <c r="J63" s="14">
        <v>4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39">
        <v>0</v>
      </c>
    </row>
    <row r="64" spans="1:17" x14ac:dyDescent="0.35">
      <c r="A64" s="16">
        <v>0.41666666666666702</v>
      </c>
      <c r="B64" s="39">
        <f t="shared" si="13"/>
        <v>9</v>
      </c>
      <c r="C64" s="67">
        <f t="shared" si="14"/>
        <v>27.682000000000002</v>
      </c>
      <c r="D64" s="67">
        <v>22.5</v>
      </c>
      <c r="E64" s="68">
        <v>5</v>
      </c>
      <c r="F64" s="14">
        <v>0</v>
      </c>
      <c r="G64" s="14">
        <v>1</v>
      </c>
      <c r="H64" s="14">
        <v>1</v>
      </c>
      <c r="I64" s="14">
        <v>4</v>
      </c>
      <c r="J64" s="14">
        <v>3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39">
        <v>0</v>
      </c>
    </row>
    <row r="65" spans="1:17" x14ac:dyDescent="0.35">
      <c r="A65" s="16">
        <v>0.45833333333333298</v>
      </c>
      <c r="B65" s="39">
        <f t="shared" si="13"/>
        <v>13</v>
      </c>
      <c r="C65" s="67">
        <f t="shared" si="14"/>
        <v>27.418151234320579</v>
      </c>
      <c r="D65" s="67">
        <v>23.26923076923077</v>
      </c>
      <c r="E65" s="68">
        <v>4.003203845127179</v>
      </c>
      <c r="F65" s="14">
        <v>0</v>
      </c>
      <c r="G65" s="14">
        <v>1</v>
      </c>
      <c r="H65" s="14">
        <v>0</v>
      </c>
      <c r="I65" s="14">
        <v>8</v>
      </c>
      <c r="J65" s="14">
        <v>4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39">
        <v>0</v>
      </c>
    </row>
    <row r="66" spans="1:17" x14ac:dyDescent="0.35">
      <c r="A66" s="16">
        <v>0.5</v>
      </c>
      <c r="B66" s="39">
        <f t="shared" si="13"/>
        <v>14</v>
      </c>
      <c r="C66" s="67">
        <f t="shared" si="14"/>
        <v>28.662389248632095</v>
      </c>
      <c r="D66" s="67">
        <v>22.178571428571427</v>
      </c>
      <c r="E66" s="68">
        <v>6.2560959282715825</v>
      </c>
      <c r="F66" s="14">
        <v>1</v>
      </c>
      <c r="G66" s="14">
        <v>1</v>
      </c>
      <c r="H66" s="14">
        <v>2</v>
      </c>
      <c r="I66" s="14">
        <v>4</v>
      </c>
      <c r="J66" s="14">
        <v>6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39">
        <v>0</v>
      </c>
    </row>
    <row r="67" spans="1:17" x14ac:dyDescent="0.35">
      <c r="A67" s="16">
        <v>0.54166666666666696</v>
      </c>
      <c r="B67" s="39">
        <f t="shared" si="13"/>
        <v>14</v>
      </c>
      <c r="C67" s="67">
        <f t="shared" si="14"/>
        <v>27.69211831771911</v>
      </c>
      <c r="D67" s="67">
        <v>23.928571428571427</v>
      </c>
      <c r="E67" s="68">
        <v>3.6313651960128159</v>
      </c>
      <c r="F67" s="14">
        <v>0</v>
      </c>
      <c r="G67" s="14">
        <v>0</v>
      </c>
      <c r="H67" s="14">
        <v>1</v>
      </c>
      <c r="I67" s="14">
        <v>9</v>
      </c>
      <c r="J67" s="14">
        <v>3</v>
      </c>
      <c r="K67" s="14">
        <v>1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39">
        <v>0</v>
      </c>
    </row>
    <row r="68" spans="1:17" x14ac:dyDescent="0.35">
      <c r="A68" s="16">
        <v>0.58333333333333304</v>
      </c>
      <c r="B68" s="39">
        <f t="shared" si="13"/>
        <v>23</v>
      </c>
      <c r="C68" s="67">
        <f t="shared" si="14"/>
        <v>25.67451797648744</v>
      </c>
      <c r="D68" s="67">
        <v>21.195652173913043</v>
      </c>
      <c r="E68" s="68">
        <v>4.3215609828004595</v>
      </c>
      <c r="F68" s="14">
        <v>0</v>
      </c>
      <c r="G68" s="14">
        <v>2</v>
      </c>
      <c r="H68" s="14">
        <v>5</v>
      </c>
      <c r="I68" s="14">
        <v>14</v>
      </c>
      <c r="J68" s="14">
        <v>1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39">
        <v>0</v>
      </c>
    </row>
    <row r="69" spans="1:17" x14ac:dyDescent="0.35">
      <c r="A69" s="16">
        <v>0.625</v>
      </c>
      <c r="B69" s="39">
        <f t="shared" si="13"/>
        <v>30</v>
      </c>
      <c r="C69" s="67">
        <f t="shared" si="14"/>
        <v>27.591422236432738</v>
      </c>
      <c r="D69" s="67">
        <v>24.166666666666668</v>
      </c>
      <c r="E69" s="68">
        <v>3.3044727612563398</v>
      </c>
      <c r="F69" s="14">
        <v>0</v>
      </c>
      <c r="G69" s="14">
        <v>0</v>
      </c>
      <c r="H69" s="14">
        <v>2</v>
      </c>
      <c r="I69" s="14">
        <v>17</v>
      </c>
      <c r="J69" s="14">
        <v>10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39">
        <v>0</v>
      </c>
    </row>
    <row r="70" spans="1:17" x14ac:dyDescent="0.35">
      <c r="A70" s="16">
        <v>0.66666666666666696</v>
      </c>
      <c r="B70" s="39">
        <f t="shared" si="13"/>
        <v>37</v>
      </c>
      <c r="C70" s="67">
        <f t="shared" si="14"/>
        <v>27.816013279072934</v>
      </c>
      <c r="D70" s="67">
        <v>22.918918918918919</v>
      </c>
      <c r="E70" s="68">
        <v>4.7251006948610712</v>
      </c>
      <c r="F70" s="14">
        <v>1</v>
      </c>
      <c r="G70" s="14">
        <v>1</v>
      </c>
      <c r="H70" s="14">
        <v>6</v>
      </c>
      <c r="I70" s="14">
        <v>15</v>
      </c>
      <c r="J70" s="14">
        <v>14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39">
        <v>0</v>
      </c>
    </row>
    <row r="71" spans="1:17" x14ac:dyDescent="0.35">
      <c r="A71" s="16">
        <v>0.70833333333333304</v>
      </c>
      <c r="B71" s="39">
        <f t="shared" si="13"/>
        <v>37</v>
      </c>
      <c r="C71" s="67">
        <f t="shared" si="14"/>
        <v>27.656843889988693</v>
      </c>
      <c r="D71" s="67">
        <v>23.581081081081081</v>
      </c>
      <c r="E71" s="68">
        <v>3.9326156010301165</v>
      </c>
      <c r="F71" s="14">
        <v>0</v>
      </c>
      <c r="G71" s="14">
        <v>1</v>
      </c>
      <c r="H71" s="14">
        <v>2</v>
      </c>
      <c r="I71" s="14">
        <v>25</v>
      </c>
      <c r="J71" s="14">
        <v>6</v>
      </c>
      <c r="K71" s="14">
        <v>3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39">
        <v>0</v>
      </c>
    </row>
    <row r="72" spans="1:17" x14ac:dyDescent="0.35">
      <c r="A72" s="16">
        <v>0.75</v>
      </c>
      <c r="B72" s="39">
        <f t="shared" si="13"/>
        <v>18</v>
      </c>
      <c r="C72" s="67">
        <f t="shared" si="14"/>
        <v>28.865386548238916</v>
      </c>
      <c r="D72" s="67">
        <v>23.083333333333332</v>
      </c>
      <c r="E72" s="68">
        <v>5.5789784011053491</v>
      </c>
      <c r="F72" s="14">
        <v>1</v>
      </c>
      <c r="G72" s="14">
        <v>0</v>
      </c>
      <c r="H72" s="14">
        <v>2</v>
      </c>
      <c r="I72" s="14">
        <v>10</v>
      </c>
      <c r="J72" s="14">
        <v>3</v>
      </c>
      <c r="K72" s="14">
        <v>2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39">
        <v>0</v>
      </c>
    </row>
    <row r="73" spans="1:17" x14ac:dyDescent="0.35">
      <c r="A73" s="16">
        <v>0.79166666666666696</v>
      </c>
      <c r="B73" s="39">
        <f t="shared" si="13"/>
        <v>25</v>
      </c>
      <c r="C73" s="67">
        <f t="shared" si="14"/>
        <v>31.047190021556922</v>
      </c>
      <c r="D73" s="67">
        <v>24.92</v>
      </c>
      <c r="E73" s="68">
        <v>5.9119934596265136</v>
      </c>
      <c r="F73" s="14">
        <v>1</v>
      </c>
      <c r="G73" s="14">
        <v>0</v>
      </c>
      <c r="H73" s="14">
        <v>2</v>
      </c>
      <c r="I73" s="14">
        <v>9</v>
      </c>
      <c r="J73" s="14">
        <v>11</v>
      </c>
      <c r="K73" s="14">
        <v>0</v>
      </c>
      <c r="L73" s="14">
        <v>2</v>
      </c>
      <c r="M73" s="14">
        <v>0</v>
      </c>
      <c r="N73" s="14">
        <v>0</v>
      </c>
      <c r="O73" s="14">
        <v>0</v>
      </c>
      <c r="P73" s="14">
        <v>0</v>
      </c>
      <c r="Q73" s="39">
        <v>0</v>
      </c>
    </row>
    <row r="74" spans="1:17" x14ac:dyDescent="0.35">
      <c r="A74" s="16">
        <v>0.83333333333333304</v>
      </c>
      <c r="B74" s="39">
        <f t="shared" si="13"/>
        <v>12</v>
      </c>
      <c r="C74" s="67">
        <f t="shared" si="14"/>
        <v>29.643855838491007</v>
      </c>
      <c r="D74" s="67">
        <v>22.958333333333332</v>
      </c>
      <c r="E74" s="68">
        <v>6.4507164272073263</v>
      </c>
      <c r="F74" s="14">
        <v>1</v>
      </c>
      <c r="G74" s="14">
        <v>0</v>
      </c>
      <c r="H74" s="14">
        <v>1</v>
      </c>
      <c r="I74" s="14">
        <v>7</v>
      </c>
      <c r="J74" s="14">
        <v>1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39">
        <v>0</v>
      </c>
    </row>
    <row r="75" spans="1:17" x14ac:dyDescent="0.35">
      <c r="A75" s="16">
        <v>0.875</v>
      </c>
      <c r="B75" s="39">
        <f t="shared" si="13"/>
        <v>11</v>
      </c>
      <c r="C75" s="67">
        <f t="shared" si="14"/>
        <v>30.122358301934312</v>
      </c>
      <c r="D75" s="67">
        <v>24.318181818181817</v>
      </c>
      <c r="E75" s="68">
        <v>5.600324665913254</v>
      </c>
      <c r="F75" s="14">
        <v>0</v>
      </c>
      <c r="G75" s="14">
        <v>0</v>
      </c>
      <c r="H75" s="14">
        <v>2</v>
      </c>
      <c r="I75" s="14">
        <v>5</v>
      </c>
      <c r="J75" s="14">
        <v>3</v>
      </c>
      <c r="K75" s="14">
        <v>0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39">
        <v>0</v>
      </c>
    </row>
    <row r="76" spans="1:17" x14ac:dyDescent="0.35">
      <c r="A76" s="16">
        <v>0.91666666666666696</v>
      </c>
      <c r="B76" s="39">
        <f t="shared" si="13"/>
        <v>13</v>
      </c>
      <c r="C76" s="67">
        <f t="shared" si="14"/>
        <v>30.205467364354444</v>
      </c>
      <c r="D76" s="67">
        <v>25.192307692307693</v>
      </c>
      <c r="E76" s="68">
        <v>4.8370896102342238</v>
      </c>
      <c r="F76" s="14">
        <v>0</v>
      </c>
      <c r="G76" s="14">
        <v>0</v>
      </c>
      <c r="H76" s="14">
        <v>0</v>
      </c>
      <c r="I76" s="14">
        <v>9</v>
      </c>
      <c r="J76" s="14">
        <v>2</v>
      </c>
      <c r="K76" s="14">
        <v>1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39">
        <v>0</v>
      </c>
    </row>
    <row r="77" spans="1:17" ht="15" thickBot="1" x14ac:dyDescent="0.4">
      <c r="A77" s="18">
        <v>0.95833333333333304</v>
      </c>
      <c r="B77" s="47">
        <f t="shared" si="13"/>
        <v>5</v>
      </c>
      <c r="C77" s="69">
        <f t="shared" si="14"/>
        <v>31.408389052863733</v>
      </c>
      <c r="D77" s="69">
        <v>25.5</v>
      </c>
      <c r="E77" s="70">
        <v>5.7008771254956896</v>
      </c>
      <c r="F77" s="19">
        <v>0</v>
      </c>
      <c r="G77" s="19">
        <v>0</v>
      </c>
      <c r="H77" s="19">
        <v>1</v>
      </c>
      <c r="I77" s="19">
        <v>1</v>
      </c>
      <c r="J77" s="19">
        <v>2</v>
      </c>
      <c r="K77" s="19">
        <v>1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47">
        <v>0</v>
      </c>
    </row>
    <row r="78" spans="1:17" x14ac:dyDescent="0.35">
      <c r="A78" s="21"/>
      <c r="B78" s="39"/>
      <c r="C78" s="67"/>
      <c r="D78" s="67"/>
      <c r="E78" s="68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39"/>
    </row>
    <row r="79" spans="1:17" x14ac:dyDescent="0.35">
      <c r="A79" s="21" t="s">
        <v>15</v>
      </c>
      <c r="B79" s="39"/>
      <c r="C79" s="67"/>
      <c r="D79" s="67"/>
      <c r="E79" s="68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39"/>
    </row>
    <row r="80" spans="1:17" x14ac:dyDescent="0.35">
      <c r="A80" s="21" t="s">
        <v>46</v>
      </c>
      <c r="B80" s="39">
        <f>SUM(B64:B65)</f>
        <v>22</v>
      </c>
      <c r="C80" s="67">
        <f t="shared" ref="C80:C83" si="15">IF(E80&lt;&gt;"-",D80+(1.0364*E80),"-")</f>
        <v>27.451992337781817</v>
      </c>
      <c r="D80" s="67">
        <v>22.954545454545453</v>
      </c>
      <c r="E80" s="68">
        <v>4.3394894666502948</v>
      </c>
      <c r="F80" s="14">
        <f>SUM(F64:F65)</f>
        <v>0</v>
      </c>
      <c r="G80" s="14">
        <f t="shared" ref="G80:Q80" si="16">SUM(G64:G65)</f>
        <v>2</v>
      </c>
      <c r="H80" s="14">
        <f t="shared" si="16"/>
        <v>1</v>
      </c>
      <c r="I80" s="14">
        <f t="shared" si="16"/>
        <v>12</v>
      </c>
      <c r="J80" s="14">
        <f t="shared" si="16"/>
        <v>7</v>
      </c>
      <c r="K80" s="14">
        <f t="shared" si="16"/>
        <v>0</v>
      </c>
      <c r="L80" s="14">
        <f t="shared" si="16"/>
        <v>0</v>
      </c>
      <c r="M80" s="14">
        <f t="shared" si="16"/>
        <v>0</v>
      </c>
      <c r="N80" s="14">
        <f t="shared" si="16"/>
        <v>0</v>
      </c>
      <c r="O80" s="14">
        <f t="shared" si="16"/>
        <v>0</v>
      </c>
      <c r="P80" s="14">
        <f t="shared" si="16"/>
        <v>0</v>
      </c>
      <c r="Q80" s="39">
        <f t="shared" si="16"/>
        <v>0</v>
      </c>
    </row>
    <row r="81" spans="1:17" x14ac:dyDescent="0.35">
      <c r="A81" s="21" t="s">
        <v>47</v>
      </c>
      <c r="B81" s="39">
        <f>SUM(B68:B69)</f>
        <v>53</v>
      </c>
      <c r="C81" s="67">
        <f t="shared" si="15"/>
        <v>27.048918825206332</v>
      </c>
      <c r="D81" s="67">
        <v>22.877358490566039</v>
      </c>
      <c r="E81" s="68">
        <v>4.0250485668084668</v>
      </c>
      <c r="F81" s="14">
        <f>SUM(F68:F69)</f>
        <v>0</v>
      </c>
      <c r="G81" s="14">
        <f t="shared" ref="G81:Q81" si="17">SUM(G68:G69)</f>
        <v>2</v>
      </c>
      <c r="H81" s="14">
        <f t="shared" si="17"/>
        <v>7</v>
      </c>
      <c r="I81" s="14">
        <f t="shared" si="17"/>
        <v>31</v>
      </c>
      <c r="J81" s="14">
        <f t="shared" si="17"/>
        <v>11</v>
      </c>
      <c r="K81" s="14">
        <f t="shared" si="17"/>
        <v>2</v>
      </c>
      <c r="L81" s="14">
        <f t="shared" si="17"/>
        <v>0</v>
      </c>
      <c r="M81" s="14">
        <f t="shared" si="17"/>
        <v>0</v>
      </c>
      <c r="N81" s="14">
        <f t="shared" si="17"/>
        <v>0</v>
      </c>
      <c r="O81" s="14">
        <f t="shared" si="17"/>
        <v>0</v>
      </c>
      <c r="P81" s="14">
        <f t="shared" si="17"/>
        <v>0</v>
      </c>
      <c r="Q81" s="39">
        <f t="shared" si="17"/>
        <v>0</v>
      </c>
    </row>
    <row r="82" spans="1:17" x14ac:dyDescent="0.35">
      <c r="A82" s="21" t="s">
        <v>16</v>
      </c>
      <c r="B82" s="39">
        <f>SUM(B61:B72)</f>
        <v>214</v>
      </c>
      <c r="C82" s="67">
        <f t="shared" si="15"/>
        <v>27.742617504861059</v>
      </c>
      <c r="D82" s="67">
        <v>23.161214953271028</v>
      </c>
      <c r="E82" s="68">
        <v>4.4204964797279356</v>
      </c>
      <c r="F82" s="14">
        <f>SUM(F61:F72)</f>
        <v>3</v>
      </c>
      <c r="G82" s="14">
        <f t="shared" ref="G82:Q82" si="18">SUM(G61:G72)</f>
        <v>7</v>
      </c>
      <c r="H82" s="14">
        <f t="shared" si="18"/>
        <v>24</v>
      </c>
      <c r="I82" s="14">
        <f t="shared" si="18"/>
        <v>114</v>
      </c>
      <c r="J82" s="14">
        <f t="shared" si="18"/>
        <v>57</v>
      </c>
      <c r="K82" s="14">
        <f t="shared" si="18"/>
        <v>9</v>
      </c>
      <c r="L82" s="14">
        <f t="shared" si="18"/>
        <v>0</v>
      </c>
      <c r="M82" s="14">
        <f t="shared" si="18"/>
        <v>0</v>
      </c>
      <c r="N82" s="14">
        <f t="shared" si="18"/>
        <v>0</v>
      </c>
      <c r="O82" s="14">
        <f t="shared" si="18"/>
        <v>0</v>
      </c>
      <c r="P82" s="14">
        <f t="shared" si="18"/>
        <v>0</v>
      </c>
      <c r="Q82" s="39">
        <f t="shared" si="18"/>
        <v>0</v>
      </c>
    </row>
    <row r="83" spans="1:17" x14ac:dyDescent="0.35">
      <c r="A83" s="21" t="s">
        <v>19</v>
      </c>
      <c r="B83" s="39">
        <f>SUM(B54:B77)</f>
        <v>285</v>
      </c>
      <c r="C83" s="67">
        <f t="shared" si="15"/>
        <v>28.525500857109581</v>
      </c>
      <c r="D83" s="67">
        <v>23.578947368421051</v>
      </c>
      <c r="E83" s="68">
        <v>4.7728227409190751</v>
      </c>
      <c r="F83" s="14">
        <f t="shared" ref="F83:Q83" si="19">SUM(F54:F77)</f>
        <v>5</v>
      </c>
      <c r="G83" s="14">
        <f t="shared" si="19"/>
        <v>7</v>
      </c>
      <c r="H83" s="14">
        <f t="shared" si="19"/>
        <v>30</v>
      </c>
      <c r="I83" s="14">
        <f t="shared" si="19"/>
        <v>145</v>
      </c>
      <c r="J83" s="14">
        <f t="shared" si="19"/>
        <v>80</v>
      </c>
      <c r="K83" s="14">
        <f t="shared" ref="K83" si="20">SUM(K54:K77)</f>
        <v>14</v>
      </c>
      <c r="L83" s="14">
        <f t="shared" si="19"/>
        <v>4</v>
      </c>
      <c r="M83" s="14">
        <f t="shared" si="19"/>
        <v>0</v>
      </c>
      <c r="N83" s="14">
        <f t="shared" si="19"/>
        <v>0</v>
      </c>
      <c r="O83" s="14">
        <f t="shared" si="19"/>
        <v>0</v>
      </c>
      <c r="P83" s="14">
        <f t="shared" si="19"/>
        <v>0</v>
      </c>
      <c r="Q83" s="39">
        <f t="shared" si="19"/>
        <v>0</v>
      </c>
    </row>
    <row r="84" spans="1:17" ht="15" thickBot="1" x14ac:dyDescent="0.4">
      <c r="A84" s="22"/>
      <c r="B84" s="47"/>
      <c r="C84" s="69"/>
      <c r="D84" s="55"/>
      <c r="E84" s="54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47"/>
    </row>
    <row r="85" spans="1:17" x14ac:dyDescent="0.35">
      <c r="A85" s="21" t="s">
        <v>20</v>
      </c>
      <c r="B85" s="77">
        <f>INDEX(($A54:$Q65),MATCH(B86,B54:B65,0),1)</f>
        <v>0.375</v>
      </c>
      <c r="C85" s="23">
        <f t="shared" ref="C85:O85" si="21">INDEX(($A54:$Q65),MATCH(C86,C54:C65,0),1)</f>
        <v>0.33333333333333298</v>
      </c>
      <c r="D85" s="23">
        <f t="shared" si="21"/>
        <v>4.1666666666666699E-2</v>
      </c>
      <c r="E85" s="77">
        <f t="shared" si="21"/>
        <v>0.29166666666666702</v>
      </c>
      <c r="F85" s="23">
        <f t="shared" si="21"/>
        <v>0</v>
      </c>
      <c r="G85" s="23">
        <f t="shared" si="21"/>
        <v>0.41666666666666702</v>
      </c>
      <c r="H85" s="23">
        <f t="shared" si="21"/>
        <v>0.375</v>
      </c>
      <c r="I85" s="23">
        <f t="shared" si="21"/>
        <v>0.45833333333333298</v>
      </c>
      <c r="J85" s="23">
        <f t="shared" si="21"/>
        <v>0.375</v>
      </c>
      <c r="K85" s="23">
        <f t="shared" si="21"/>
        <v>4.1666666666666699E-2</v>
      </c>
      <c r="L85" s="23">
        <f t="shared" si="21"/>
        <v>0</v>
      </c>
      <c r="M85" s="23">
        <f t="shared" si="21"/>
        <v>0</v>
      </c>
      <c r="N85" s="23">
        <f t="shared" si="21"/>
        <v>0</v>
      </c>
      <c r="O85" s="23">
        <f t="shared" si="21"/>
        <v>0</v>
      </c>
      <c r="P85" s="23">
        <f>INDEX(($A54:$Q65),MATCH(P86,P54:P65,0),1)</f>
        <v>0</v>
      </c>
      <c r="Q85" s="77">
        <f t="shared" ref="Q85" si="22">INDEX(($A54:$Q65),MATCH(Q86,Q54:Q65,0),1)</f>
        <v>0</v>
      </c>
    </row>
    <row r="86" spans="1:17" s="28" customFormat="1" x14ac:dyDescent="0.35">
      <c r="A86" s="25"/>
      <c r="B86" s="78">
        <f t="shared" ref="B86:Q86" si="23">MAX(B54:B65)</f>
        <v>13</v>
      </c>
      <c r="C86" s="88">
        <f t="shared" si="23"/>
        <v>32.682000000000002</v>
      </c>
      <c r="D86" s="88">
        <f t="shared" si="23"/>
        <v>32.5</v>
      </c>
      <c r="E86" s="89">
        <f t="shared" si="23"/>
        <v>5.7735026918962609</v>
      </c>
      <c r="F86" s="26">
        <f t="shared" si="23"/>
        <v>0</v>
      </c>
      <c r="G86" s="26">
        <f t="shared" si="23"/>
        <v>1</v>
      </c>
      <c r="H86" s="26">
        <f t="shared" si="23"/>
        <v>2</v>
      </c>
      <c r="I86" s="26">
        <f t="shared" si="23"/>
        <v>8</v>
      </c>
      <c r="J86" s="26">
        <f t="shared" si="23"/>
        <v>4</v>
      </c>
      <c r="K86" s="26">
        <f t="shared" si="23"/>
        <v>1</v>
      </c>
      <c r="L86" s="26">
        <f t="shared" si="23"/>
        <v>0</v>
      </c>
      <c r="M86" s="26">
        <f t="shared" si="23"/>
        <v>0</v>
      </c>
      <c r="N86" s="26">
        <f t="shared" si="23"/>
        <v>0</v>
      </c>
      <c r="O86" s="26">
        <f t="shared" si="23"/>
        <v>0</v>
      </c>
      <c r="P86" s="26">
        <f t="shared" si="23"/>
        <v>0</v>
      </c>
      <c r="Q86" s="78">
        <f t="shared" si="23"/>
        <v>0</v>
      </c>
    </row>
    <row r="87" spans="1:17" x14ac:dyDescent="0.35">
      <c r="A87" s="21"/>
      <c r="B87" s="39"/>
      <c r="C87" s="67"/>
      <c r="D87" s="52"/>
      <c r="E87" s="5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39"/>
    </row>
    <row r="88" spans="1:17" x14ac:dyDescent="0.35">
      <c r="A88" s="21" t="s">
        <v>21</v>
      </c>
      <c r="B88" s="77">
        <f>INDEX(($A66:$Q77),MATCH(B89,B66:B77,0),1)</f>
        <v>0.66666666666666696</v>
      </c>
      <c r="C88" s="23">
        <f t="shared" ref="C88:Q88" si="24">INDEX(($A66:$Q77),MATCH(C89,C66:C77,0),1)</f>
        <v>0.95833333333333304</v>
      </c>
      <c r="D88" s="23">
        <f t="shared" si="24"/>
        <v>0.95833333333333304</v>
      </c>
      <c r="E88" s="77">
        <f t="shared" si="24"/>
        <v>0.83333333333333304</v>
      </c>
      <c r="F88" s="23">
        <f t="shared" si="24"/>
        <v>0.5</v>
      </c>
      <c r="G88" s="23">
        <f t="shared" si="24"/>
        <v>0.58333333333333304</v>
      </c>
      <c r="H88" s="23">
        <f t="shared" si="24"/>
        <v>0.66666666666666696</v>
      </c>
      <c r="I88" s="23">
        <f t="shared" si="24"/>
        <v>0.70833333333333304</v>
      </c>
      <c r="J88" s="23">
        <f t="shared" si="24"/>
        <v>0.66666666666666696</v>
      </c>
      <c r="K88" s="23">
        <f t="shared" si="24"/>
        <v>0.70833333333333304</v>
      </c>
      <c r="L88" s="23">
        <f t="shared" si="24"/>
        <v>0.79166666666666696</v>
      </c>
      <c r="M88" s="23">
        <f t="shared" si="24"/>
        <v>0.5</v>
      </c>
      <c r="N88" s="23">
        <f t="shared" si="24"/>
        <v>0.5</v>
      </c>
      <c r="O88" s="23">
        <f t="shared" si="24"/>
        <v>0.5</v>
      </c>
      <c r="P88" s="23">
        <f t="shared" si="24"/>
        <v>0.5</v>
      </c>
      <c r="Q88" s="77">
        <f t="shared" si="24"/>
        <v>0.5</v>
      </c>
    </row>
    <row r="89" spans="1:17" s="28" customFormat="1" ht="15" thickBot="1" x14ac:dyDescent="0.4">
      <c r="A89" s="30"/>
      <c r="B89" s="79">
        <f t="shared" ref="B89:Q89" si="25">MAX(B66:B77)</f>
        <v>37</v>
      </c>
      <c r="C89" s="90">
        <f t="shared" si="25"/>
        <v>31.408389052863733</v>
      </c>
      <c r="D89" s="90">
        <f t="shared" si="25"/>
        <v>25.5</v>
      </c>
      <c r="E89" s="91">
        <f t="shared" si="25"/>
        <v>6.4507164272073263</v>
      </c>
      <c r="F89" s="31">
        <f t="shared" si="25"/>
        <v>1</v>
      </c>
      <c r="G89" s="31">
        <f t="shared" si="25"/>
        <v>2</v>
      </c>
      <c r="H89" s="31">
        <f t="shared" si="25"/>
        <v>6</v>
      </c>
      <c r="I89" s="31">
        <f t="shared" si="25"/>
        <v>25</v>
      </c>
      <c r="J89" s="31">
        <f t="shared" si="25"/>
        <v>14</v>
      </c>
      <c r="K89" s="31">
        <f t="shared" si="25"/>
        <v>3</v>
      </c>
      <c r="L89" s="31">
        <f t="shared" si="25"/>
        <v>2</v>
      </c>
      <c r="M89" s="31">
        <f t="shared" si="25"/>
        <v>0</v>
      </c>
      <c r="N89" s="31">
        <f t="shared" si="25"/>
        <v>0</v>
      </c>
      <c r="O89" s="31">
        <f t="shared" si="25"/>
        <v>0</v>
      </c>
      <c r="P89" s="31">
        <f t="shared" si="25"/>
        <v>0</v>
      </c>
      <c r="Q89" s="79">
        <f t="shared" si="25"/>
        <v>0</v>
      </c>
    </row>
    <row r="91" spans="1:17" x14ac:dyDescent="0.35">
      <c r="A91" s="4" t="s">
        <v>22</v>
      </c>
      <c r="Q91" s="6"/>
    </row>
    <row r="94" spans="1:17" x14ac:dyDescent="0.35">
      <c r="A94" s="4"/>
      <c r="B94" s="4"/>
      <c r="D94" s="83"/>
      <c r="E94" s="83"/>
      <c r="P94" s="4"/>
    </row>
    <row r="95" spans="1:17" x14ac:dyDescent="0.35">
      <c r="A95" s="5"/>
    </row>
    <row r="96" spans="1:17" x14ac:dyDescent="0.35">
      <c r="A96" s="6" t="s">
        <v>1</v>
      </c>
      <c r="B96" s="4" t="s">
        <v>4</v>
      </c>
      <c r="I96" s="7"/>
      <c r="P96" s="4"/>
    </row>
    <row r="98" spans="1:17" ht="15" thickBot="1" x14ac:dyDescent="0.4"/>
    <row r="99" spans="1:17" s="2" customFormat="1" ht="29.5" thickBot="1" x14ac:dyDescent="0.4">
      <c r="A99" s="10" t="s">
        <v>5</v>
      </c>
      <c r="B99" s="74" t="s">
        <v>23</v>
      </c>
      <c r="C99" s="75" t="s">
        <v>30</v>
      </c>
      <c r="D99" s="75" t="s">
        <v>31</v>
      </c>
      <c r="E99" s="76" t="s">
        <v>32</v>
      </c>
      <c r="F99" s="86" t="str">
        <f>F7</f>
        <v>Bin 1              &lt;10mph</v>
      </c>
      <c r="G99" s="86" t="str">
        <f t="shared" ref="G99:Q99" si="26">G7</f>
        <v>Bin 2                10&lt;15</v>
      </c>
      <c r="H99" s="86" t="str">
        <f t="shared" si="26"/>
        <v>Bin 3                15&lt;20</v>
      </c>
      <c r="I99" s="86" t="str">
        <f t="shared" si="26"/>
        <v>Bin 4                20&lt;25</v>
      </c>
      <c r="J99" s="86" t="str">
        <f t="shared" si="26"/>
        <v>Bin 5                25&lt;30</v>
      </c>
      <c r="K99" s="86" t="str">
        <f t="shared" si="26"/>
        <v>Bin 6                30&lt;35</v>
      </c>
      <c r="L99" s="86" t="str">
        <f t="shared" si="26"/>
        <v>Bin 7                35&lt;40</v>
      </c>
      <c r="M99" s="86" t="str">
        <f t="shared" si="26"/>
        <v>Bin 8                40&lt;45</v>
      </c>
      <c r="N99" s="86" t="str">
        <f t="shared" si="26"/>
        <v>Bin 9                45&lt;50</v>
      </c>
      <c r="O99" s="86" t="str">
        <f t="shared" si="26"/>
        <v>Bin 10                50&lt;55</v>
      </c>
      <c r="P99" s="86" t="str">
        <f t="shared" si="26"/>
        <v>Bin 11                55&lt;60</v>
      </c>
      <c r="Q99" s="87" t="str">
        <f t="shared" si="26"/>
        <v>Bin 12              &gt;=60</v>
      </c>
    </row>
    <row r="100" spans="1:17" x14ac:dyDescent="0.35">
      <c r="A100" s="13">
        <v>0</v>
      </c>
      <c r="B100" s="39">
        <f t="shared" ref="B100:B123" si="27">SUM(F100:Q100)</f>
        <v>2</v>
      </c>
      <c r="C100" s="67">
        <f t="shared" ref="C100:C123" si="28">IF(E100&lt;&gt;"-",D100+(1.0364*E100),"-")</f>
        <v>27.5</v>
      </c>
      <c r="D100" s="67">
        <v>27.5</v>
      </c>
      <c r="E100" s="68">
        <v>0</v>
      </c>
      <c r="F100" s="14">
        <f>F54+F8</f>
        <v>0</v>
      </c>
      <c r="G100" s="14">
        <f t="shared" ref="G100:Q115" si="29">G54+G8</f>
        <v>0</v>
      </c>
      <c r="H100" s="14">
        <f t="shared" si="29"/>
        <v>0</v>
      </c>
      <c r="I100" s="14">
        <f t="shared" si="29"/>
        <v>0</v>
      </c>
      <c r="J100" s="14">
        <f t="shared" si="29"/>
        <v>2</v>
      </c>
      <c r="K100" s="14">
        <f t="shared" si="29"/>
        <v>0</v>
      </c>
      <c r="L100" s="14">
        <f t="shared" si="29"/>
        <v>0</v>
      </c>
      <c r="M100" s="14">
        <f t="shared" si="29"/>
        <v>0</v>
      </c>
      <c r="N100" s="14">
        <f t="shared" si="29"/>
        <v>0</v>
      </c>
      <c r="O100" s="14">
        <f t="shared" si="29"/>
        <v>0</v>
      </c>
      <c r="P100" s="14">
        <f t="shared" si="29"/>
        <v>0</v>
      </c>
      <c r="Q100" s="39">
        <f t="shared" si="29"/>
        <v>0</v>
      </c>
    </row>
    <row r="101" spans="1:17" x14ac:dyDescent="0.35">
      <c r="A101" s="16">
        <v>4.1666666666666699E-2</v>
      </c>
      <c r="B101" s="39">
        <f t="shared" si="27"/>
        <v>1</v>
      </c>
      <c r="C101" s="67" t="str">
        <f t="shared" si="28"/>
        <v>-</v>
      </c>
      <c r="D101" s="67">
        <v>32.5</v>
      </c>
      <c r="E101" s="68" t="s">
        <v>45</v>
      </c>
      <c r="F101" s="14">
        <f t="shared" ref="F101:Q116" si="30">F55+F9</f>
        <v>0</v>
      </c>
      <c r="G101" s="14">
        <f t="shared" si="30"/>
        <v>0</v>
      </c>
      <c r="H101" s="14">
        <f t="shared" si="30"/>
        <v>0</v>
      </c>
      <c r="I101" s="14">
        <f t="shared" si="30"/>
        <v>0</v>
      </c>
      <c r="J101" s="14">
        <f t="shared" si="30"/>
        <v>0</v>
      </c>
      <c r="K101" s="14">
        <f t="shared" si="29"/>
        <v>1</v>
      </c>
      <c r="L101" s="14">
        <f t="shared" si="30"/>
        <v>0</v>
      </c>
      <c r="M101" s="14">
        <f t="shared" si="30"/>
        <v>0</v>
      </c>
      <c r="N101" s="14">
        <f t="shared" si="30"/>
        <v>0</v>
      </c>
      <c r="O101" s="14">
        <f t="shared" si="30"/>
        <v>0</v>
      </c>
      <c r="P101" s="14">
        <f t="shared" si="30"/>
        <v>0</v>
      </c>
      <c r="Q101" s="39">
        <f t="shared" si="30"/>
        <v>0</v>
      </c>
    </row>
    <row r="102" spans="1:17" x14ac:dyDescent="0.35">
      <c r="A102" s="16">
        <v>8.3333333333333301E-2</v>
      </c>
      <c r="B102" s="39">
        <f t="shared" si="27"/>
        <v>4</v>
      </c>
      <c r="C102" s="67">
        <f t="shared" si="28"/>
        <v>39.828454680217376</v>
      </c>
      <c r="D102" s="67">
        <v>32.5</v>
      </c>
      <c r="E102" s="68">
        <v>7.0710678118654755</v>
      </c>
      <c r="F102" s="14">
        <f t="shared" si="30"/>
        <v>0</v>
      </c>
      <c r="G102" s="14">
        <f t="shared" si="30"/>
        <v>0</v>
      </c>
      <c r="H102" s="14">
        <f t="shared" si="30"/>
        <v>0</v>
      </c>
      <c r="I102" s="14">
        <f t="shared" si="30"/>
        <v>0</v>
      </c>
      <c r="J102" s="14">
        <f t="shared" si="30"/>
        <v>2</v>
      </c>
      <c r="K102" s="14">
        <f t="shared" si="29"/>
        <v>1</v>
      </c>
      <c r="L102" s="14">
        <f t="shared" si="30"/>
        <v>0</v>
      </c>
      <c r="M102" s="14">
        <f t="shared" si="30"/>
        <v>1</v>
      </c>
      <c r="N102" s="14">
        <f t="shared" si="30"/>
        <v>0</v>
      </c>
      <c r="O102" s="14">
        <f t="shared" si="30"/>
        <v>0</v>
      </c>
      <c r="P102" s="14">
        <f t="shared" si="30"/>
        <v>0</v>
      </c>
      <c r="Q102" s="39">
        <f t="shared" si="30"/>
        <v>0</v>
      </c>
    </row>
    <row r="103" spans="1:17" x14ac:dyDescent="0.35">
      <c r="A103" s="16">
        <v>0.125</v>
      </c>
      <c r="B103" s="39">
        <f t="shared" si="27"/>
        <v>0</v>
      </c>
      <c r="C103" s="67" t="str">
        <f t="shared" si="28"/>
        <v>-</v>
      </c>
      <c r="D103" s="67" t="s">
        <v>45</v>
      </c>
      <c r="E103" s="68" t="s">
        <v>45</v>
      </c>
      <c r="F103" s="14">
        <f t="shared" si="30"/>
        <v>0</v>
      </c>
      <c r="G103" s="14">
        <f t="shared" si="30"/>
        <v>0</v>
      </c>
      <c r="H103" s="14">
        <f t="shared" si="30"/>
        <v>0</v>
      </c>
      <c r="I103" s="14">
        <f t="shared" si="30"/>
        <v>0</v>
      </c>
      <c r="J103" s="14">
        <f t="shared" si="30"/>
        <v>0</v>
      </c>
      <c r="K103" s="14">
        <f t="shared" si="29"/>
        <v>0</v>
      </c>
      <c r="L103" s="14">
        <f t="shared" si="30"/>
        <v>0</v>
      </c>
      <c r="M103" s="14">
        <f t="shared" si="30"/>
        <v>0</v>
      </c>
      <c r="N103" s="14">
        <f t="shared" si="30"/>
        <v>0</v>
      </c>
      <c r="O103" s="14">
        <f t="shared" si="30"/>
        <v>0</v>
      </c>
      <c r="P103" s="14">
        <f t="shared" si="30"/>
        <v>0</v>
      </c>
      <c r="Q103" s="39">
        <f t="shared" si="30"/>
        <v>0</v>
      </c>
    </row>
    <row r="104" spans="1:17" x14ac:dyDescent="0.35">
      <c r="A104" s="16">
        <v>0.16666666666666699</v>
      </c>
      <c r="B104" s="39">
        <f t="shared" si="27"/>
        <v>1</v>
      </c>
      <c r="C104" s="67" t="str">
        <f t="shared" si="28"/>
        <v>-</v>
      </c>
      <c r="D104" s="67">
        <v>27.5</v>
      </c>
      <c r="E104" s="68" t="s">
        <v>45</v>
      </c>
      <c r="F104" s="14">
        <f t="shared" si="30"/>
        <v>0</v>
      </c>
      <c r="G104" s="14">
        <f t="shared" si="30"/>
        <v>0</v>
      </c>
      <c r="H104" s="14">
        <f t="shared" si="30"/>
        <v>0</v>
      </c>
      <c r="I104" s="14">
        <f t="shared" si="30"/>
        <v>0</v>
      </c>
      <c r="J104" s="14">
        <f t="shared" si="30"/>
        <v>1</v>
      </c>
      <c r="K104" s="14">
        <f t="shared" si="29"/>
        <v>0</v>
      </c>
      <c r="L104" s="14">
        <f t="shared" si="30"/>
        <v>0</v>
      </c>
      <c r="M104" s="14">
        <f t="shared" si="30"/>
        <v>0</v>
      </c>
      <c r="N104" s="14">
        <f t="shared" si="30"/>
        <v>0</v>
      </c>
      <c r="O104" s="14">
        <f t="shared" si="30"/>
        <v>0</v>
      </c>
      <c r="P104" s="14">
        <f t="shared" si="30"/>
        <v>0</v>
      </c>
      <c r="Q104" s="39">
        <f t="shared" si="30"/>
        <v>0</v>
      </c>
    </row>
    <row r="105" spans="1:17" x14ac:dyDescent="0.35">
      <c r="A105" s="16">
        <v>0.20833333333333301</v>
      </c>
      <c r="B105" s="39">
        <f t="shared" si="27"/>
        <v>1</v>
      </c>
      <c r="C105" s="67" t="str">
        <f t="shared" si="28"/>
        <v>-</v>
      </c>
      <c r="D105" s="67">
        <v>32.5</v>
      </c>
      <c r="E105" s="68" t="s">
        <v>45</v>
      </c>
      <c r="F105" s="14">
        <f t="shared" si="30"/>
        <v>0</v>
      </c>
      <c r="G105" s="14">
        <f t="shared" si="30"/>
        <v>0</v>
      </c>
      <c r="H105" s="14">
        <f t="shared" si="30"/>
        <v>0</v>
      </c>
      <c r="I105" s="14">
        <f t="shared" si="30"/>
        <v>0</v>
      </c>
      <c r="J105" s="14">
        <f t="shared" si="30"/>
        <v>0</v>
      </c>
      <c r="K105" s="14">
        <f t="shared" si="29"/>
        <v>1</v>
      </c>
      <c r="L105" s="14">
        <f t="shared" si="30"/>
        <v>0</v>
      </c>
      <c r="M105" s="14">
        <f t="shared" si="30"/>
        <v>0</v>
      </c>
      <c r="N105" s="14">
        <f t="shared" si="30"/>
        <v>0</v>
      </c>
      <c r="O105" s="14">
        <f t="shared" si="30"/>
        <v>0</v>
      </c>
      <c r="P105" s="14">
        <f t="shared" si="30"/>
        <v>0</v>
      </c>
      <c r="Q105" s="39">
        <f t="shared" si="30"/>
        <v>0</v>
      </c>
    </row>
    <row r="106" spans="1:17" x14ac:dyDescent="0.35">
      <c r="A106" s="16">
        <v>0.25</v>
      </c>
      <c r="B106" s="39">
        <f t="shared" si="27"/>
        <v>2</v>
      </c>
      <c r="C106" s="67">
        <f t="shared" si="28"/>
        <v>27.5</v>
      </c>
      <c r="D106" s="67">
        <v>27.5</v>
      </c>
      <c r="E106" s="68">
        <v>0</v>
      </c>
      <c r="F106" s="14">
        <f t="shared" si="30"/>
        <v>0</v>
      </c>
      <c r="G106" s="14">
        <f t="shared" si="30"/>
        <v>0</v>
      </c>
      <c r="H106" s="14">
        <f t="shared" si="30"/>
        <v>0</v>
      </c>
      <c r="I106" s="14">
        <f t="shared" si="30"/>
        <v>0</v>
      </c>
      <c r="J106" s="14">
        <f t="shared" si="30"/>
        <v>2</v>
      </c>
      <c r="K106" s="14">
        <f t="shared" si="29"/>
        <v>0</v>
      </c>
      <c r="L106" s="14">
        <f t="shared" si="30"/>
        <v>0</v>
      </c>
      <c r="M106" s="14">
        <f t="shared" si="30"/>
        <v>0</v>
      </c>
      <c r="N106" s="14">
        <f t="shared" si="30"/>
        <v>0</v>
      </c>
      <c r="O106" s="14">
        <f t="shared" si="30"/>
        <v>0</v>
      </c>
      <c r="P106" s="14">
        <f t="shared" si="30"/>
        <v>0</v>
      </c>
      <c r="Q106" s="39">
        <f t="shared" si="30"/>
        <v>0</v>
      </c>
    </row>
    <row r="107" spans="1:17" x14ac:dyDescent="0.35">
      <c r="A107" s="16">
        <v>0.29166666666666702</v>
      </c>
      <c r="B107" s="39">
        <f t="shared" si="27"/>
        <v>11</v>
      </c>
      <c r="C107" s="67">
        <f t="shared" si="28"/>
        <v>36.515939364384863</v>
      </c>
      <c r="D107" s="67">
        <v>30.227272727272727</v>
      </c>
      <c r="E107" s="68">
        <v>6.0677987621691774</v>
      </c>
      <c r="F107" s="14">
        <f t="shared" si="30"/>
        <v>0</v>
      </c>
      <c r="G107" s="14">
        <f t="shared" si="30"/>
        <v>0</v>
      </c>
      <c r="H107" s="14">
        <f t="shared" si="30"/>
        <v>1</v>
      </c>
      <c r="I107" s="14">
        <f t="shared" si="30"/>
        <v>1</v>
      </c>
      <c r="J107" s="14">
        <f t="shared" si="30"/>
        <v>2</v>
      </c>
      <c r="K107" s="14">
        <f t="shared" si="29"/>
        <v>5</v>
      </c>
      <c r="L107" s="14">
        <f t="shared" si="30"/>
        <v>2</v>
      </c>
      <c r="M107" s="14">
        <f t="shared" si="30"/>
        <v>0</v>
      </c>
      <c r="N107" s="14">
        <f t="shared" si="30"/>
        <v>0</v>
      </c>
      <c r="O107" s="14">
        <f t="shared" si="30"/>
        <v>0</v>
      </c>
      <c r="P107" s="14">
        <f t="shared" si="30"/>
        <v>0</v>
      </c>
      <c r="Q107" s="39">
        <f t="shared" si="30"/>
        <v>0</v>
      </c>
    </row>
    <row r="108" spans="1:17" x14ac:dyDescent="0.35">
      <c r="A108" s="16">
        <v>0.33333333333333298</v>
      </c>
      <c r="B108" s="39">
        <f t="shared" si="27"/>
        <v>14</v>
      </c>
      <c r="C108" s="67">
        <f t="shared" si="28"/>
        <v>36.002463190864383</v>
      </c>
      <c r="D108" s="67">
        <v>30.357142857142858</v>
      </c>
      <c r="E108" s="68">
        <v>5.4470477940192259</v>
      </c>
      <c r="F108" s="14">
        <f t="shared" si="30"/>
        <v>0</v>
      </c>
      <c r="G108" s="14">
        <f t="shared" si="30"/>
        <v>0</v>
      </c>
      <c r="H108" s="14">
        <f t="shared" si="30"/>
        <v>0</v>
      </c>
      <c r="I108" s="14">
        <f t="shared" si="30"/>
        <v>2</v>
      </c>
      <c r="J108" s="14">
        <f t="shared" si="30"/>
        <v>5</v>
      </c>
      <c r="K108" s="14">
        <f t="shared" si="29"/>
        <v>5</v>
      </c>
      <c r="L108" s="14">
        <f t="shared" si="30"/>
        <v>1</v>
      </c>
      <c r="M108" s="14">
        <f t="shared" si="30"/>
        <v>1</v>
      </c>
      <c r="N108" s="14">
        <f t="shared" si="30"/>
        <v>0</v>
      </c>
      <c r="O108" s="14">
        <f t="shared" si="30"/>
        <v>0</v>
      </c>
      <c r="P108" s="14">
        <f t="shared" si="30"/>
        <v>0</v>
      </c>
      <c r="Q108" s="39">
        <f t="shared" si="30"/>
        <v>0</v>
      </c>
    </row>
    <row r="109" spans="1:17" x14ac:dyDescent="0.35">
      <c r="A109" s="16">
        <v>0.375</v>
      </c>
      <c r="B109" s="39">
        <f t="shared" si="27"/>
        <v>48</v>
      </c>
      <c r="C109" s="67">
        <f t="shared" si="28"/>
        <v>33.239410611681528</v>
      </c>
      <c r="D109" s="67">
        <v>27.291666666666668</v>
      </c>
      <c r="E109" s="68">
        <v>5.7388498118630453</v>
      </c>
      <c r="F109" s="14">
        <f t="shared" si="30"/>
        <v>0</v>
      </c>
      <c r="G109" s="14">
        <f t="shared" si="30"/>
        <v>0</v>
      </c>
      <c r="H109" s="14">
        <f t="shared" si="30"/>
        <v>4</v>
      </c>
      <c r="I109" s="14">
        <f t="shared" si="30"/>
        <v>13</v>
      </c>
      <c r="J109" s="14">
        <f t="shared" si="30"/>
        <v>16</v>
      </c>
      <c r="K109" s="14">
        <f t="shared" si="29"/>
        <v>13</v>
      </c>
      <c r="L109" s="14">
        <f t="shared" si="30"/>
        <v>1</v>
      </c>
      <c r="M109" s="14">
        <f t="shared" si="30"/>
        <v>0</v>
      </c>
      <c r="N109" s="14">
        <f t="shared" si="30"/>
        <v>1</v>
      </c>
      <c r="O109" s="14">
        <f t="shared" si="30"/>
        <v>0</v>
      </c>
      <c r="P109" s="14">
        <f t="shared" si="30"/>
        <v>0</v>
      </c>
      <c r="Q109" s="39">
        <f t="shared" si="30"/>
        <v>0</v>
      </c>
    </row>
    <row r="110" spans="1:17" x14ac:dyDescent="0.35">
      <c r="A110" s="16">
        <v>0.41666666666666702</v>
      </c>
      <c r="B110" s="39">
        <f t="shared" si="27"/>
        <v>25</v>
      </c>
      <c r="C110" s="67">
        <f t="shared" si="28"/>
        <v>30.463376839595327</v>
      </c>
      <c r="D110" s="67">
        <v>24.72</v>
      </c>
      <c r="E110" s="68">
        <v>5.5416604009989676</v>
      </c>
      <c r="F110" s="14">
        <f t="shared" si="30"/>
        <v>1</v>
      </c>
      <c r="G110" s="14">
        <f t="shared" si="30"/>
        <v>1</v>
      </c>
      <c r="H110" s="14">
        <f t="shared" si="30"/>
        <v>1</v>
      </c>
      <c r="I110" s="14">
        <f t="shared" si="30"/>
        <v>7</v>
      </c>
      <c r="J110" s="14">
        <f t="shared" si="30"/>
        <v>13</v>
      </c>
      <c r="K110" s="14">
        <f t="shared" si="29"/>
        <v>2</v>
      </c>
      <c r="L110" s="14">
        <f t="shared" si="30"/>
        <v>0</v>
      </c>
      <c r="M110" s="14">
        <f t="shared" si="30"/>
        <v>0</v>
      </c>
      <c r="N110" s="14">
        <f t="shared" si="30"/>
        <v>0</v>
      </c>
      <c r="O110" s="14">
        <f t="shared" si="30"/>
        <v>0</v>
      </c>
      <c r="P110" s="14">
        <f t="shared" si="30"/>
        <v>0</v>
      </c>
      <c r="Q110" s="39">
        <f t="shared" si="30"/>
        <v>0</v>
      </c>
    </row>
    <row r="111" spans="1:17" x14ac:dyDescent="0.35">
      <c r="A111" s="16">
        <v>0.45833333333333298</v>
      </c>
      <c r="B111" s="39">
        <f t="shared" si="27"/>
        <v>32</v>
      </c>
      <c r="C111" s="67">
        <f t="shared" si="28"/>
        <v>32.442121406895161</v>
      </c>
      <c r="D111" s="67">
        <v>25.78125</v>
      </c>
      <c r="E111" s="68">
        <v>6.426931114333426</v>
      </c>
      <c r="F111" s="14">
        <f t="shared" si="30"/>
        <v>0</v>
      </c>
      <c r="G111" s="14">
        <f t="shared" si="30"/>
        <v>3</v>
      </c>
      <c r="H111" s="14">
        <f t="shared" si="30"/>
        <v>1</v>
      </c>
      <c r="I111" s="14">
        <f t="shared" si="30"/>
        <v>9</v>
      </c>
      <c r="J111" s="14">
        <f t="shared" si="30"/>
        <v>12</v>
      </c>
      <c r="K111" s="14">
        <f t="shared" si="29"/>
        <v>6</v>
      </c>
      <c r="L111" s="14">
        <f t="shared" si="30"/>
        <v>0</v>
      </c>
      <c r="M111" s="14">
        <f t="shared" si="30"/>
        <v>1</v>
      </c>
      <c r="N111" s="14">
        <f t="shared" si="30"/>
        <v>0</v>
      </c>
      <c r="O111" s="14">
        <f t="shared" si="30"/>
        <v>0</v>
      </c>
      <c r="P111" s="14">
        <f t="shared" si="30"/>
        <v>0</v>
      </c>
      <c r="Q111" s="39">
        <f t="shared" si="30"/>
        <v>0</v>
      </c>
    </row>
    <row r="112" spans="1:17" x14ac:dyDescent="0.35">
      <c r="A112" s="16">
        <v>0.5</v>
      </c>
      <c r="B112" s="39">
        <f t="shared" si="27"/>
        <v>27</v>
      </c>
      <c r="C112" s="67">
        <f t="shared" si="28"/>
        <v>33.166035206687219</v>
      </c>
      <c r="D112" s="67">
        <v>25.296296296296298</v>
      </c>
      <c r="E112" s="68">
        <v>7.5933412875250097</v>
      </c>
      <c r="F112" s="14">
        <f t="shared" si="30"/>
        <v>1</v>
      </c>
      <c r="G112" s="14">
        <f t="shared" si="30"/>
        <v>1</v>
      </c>
      <c r="H112" s="14">
        <f t="shared" si="30"/>
        <v>3</v>
      </c>
      <c r="I112" s="14">
        <f t="shared" si="30"/>
        <v>7</v>
      </c>
      <c r="J112" s="14">
        <f t="shared" si="30"/>
        <v>12</v>
      </c>
      <c r="K112" s="14">
        <f t="shared" si="29"/>
        <v>0</v>
      </c>
      <c r="L112" s="14">
        <f t="shared" si="30"/>
        <v>1</v>
      </c>
      <c r="M112" s="14">
        <f t="shared" si="30"/>
        <v>2</v>
      </c>
      <c r="N112" s="14">
        <f t="shared" si="30"/>
        <v>0</v>
      </c>
      <c r="O112" s="14">
        <f t="shared" si="30"/>
        <v>0</v>
      </c>
      <c r="P112" s="14">
        <f t="shared" si="30"/>
        <v>0</v>
      </c>
      <c r="Q112" s="39">
        <f t="shared" si="30"/>
        <v>0</v>
      </c>
    </row>
    <row r="113" spans="1:17" x14ac:dyDescent="0.35">
      <c r="A113" s="16">
        <v>0.54166666666666696</v>
      </c>
      <c r="B113" s="39">
        <f t="shared" si="27"/>
        <v>35</v>
      </c>
      <c r="C113" s="67">
        <f t="shared" si="28"/>
        <v>29.399984902737845</v>
      </c>
      <c r="D113" s="67">
        <v>24.5</v>
      </c>
      <c r="E113" s="68">
        <v>4.7278897170376748</v>
      </c>
      <c r="F113" s="14">
        <f t="shared" si="30"/>
        <v>0</v>
      </c>
      <c r="G113" s="14">
        <f t="shared" si="30"/>
        <v>1</v>
      </c>
      <c r="H113" s="14">
        <f t="shared" si="30"/>
        <v>3</v>
      </c>
      <c r="I113" s="14">
        <f t="shared" si="30"/>
        <v>17</v>
      </c>
      <c r="J113" s="14">
        <f t="shared" si="30"/>
        <v>9</v>
      </c>
      <c r="K113" s="14">
        <f t="shared" si="29"/>
        <v>5</v>
      </c>
      <c r="L113" s="14">
        <f t="shared" si="30"/>
        <v>0</v>
      </c>
      <c r="M113" s="14">
        <f t="shared" si="30"/>
        <v>0</v>
      </c>
      <c r="N113" s="14">
        <f t="shared" si="30"/>
        <v>0</v>
      </c>
      <c r="O113" s="14">
        <f t="shared" si="30"/>
        <v>0</v>
      </c>
      <c r="P113" s="14">
        <f t="shared" si="30"/>
        <v>0</v>
      </c>
      <c r="Q113" s="39">
        <f t="shared" si="30"/>
        <v>0</v>
      </c>
    </row>
    <row r="114" spans="1:17" x14ac:dyDescent="0.35">
      <c r="A114" s="16">
        <v>0.58333333333333304</v>
      </c>
      <c r="B114" s="39">
        <f t="shared" si="27"/>
        <v>45</v>
      </c>
      <c r="C114" s="67">
        <f t="shared" si="28"/>
        <v>29.763236132316877</v>
      </c>
      <c r="D114" s="67">
        <v>23.388888888888889</v>
      </c>
      <c r="E114" s="68">
        <v>6.1504701306715441</v>
      </c>
      <c r="F114" s="14">
        <f t="shared" si="30"/>
        <v>0</v>
      </c>
      <c r="G114" s="14">
        <f t="shared" si="30"/>
        <v>5</v>
      </c>
      <c r="H114" s="14">
        <f t="shared" si="30"/>
        <v>5</v>
      </c>
      <c r="I114" s="14">
        <f t="shared" si="30"/>
        <v>20</v>
      </c>
      <c r="J114" s="14">
        <f t="shared" si="30"/>
        <v>9</v>
      </c>
      <c r="K114" s="14">
        <f t="shared" si="29"/>
        <v>4</v>
      </c>
      <c r="L114" s="14">
        <f t="shared" si="30"/>
        <v>2</v>
      </c>
      <c r="M114" s="14">
        <f t="shared" si="30"/>
        <v>0</v>
      </c>
      <c r="N114" s="14">
        <f t="shared" si="30"/>
        <v>0</v>
      </c>
      <c r="O114" s="14">
        <f t="shared" si="30"/>
        <v>0</v>
      </c>
      <c r="P114" s="14">
        <f t="shared" si="30"/>
        <v>0</v>
      </c>
      <c r="Q114" s="39">
        <f t="shared" si="30"/>
        <v>0</v>
      </c>
    </row>
    <row r="115" spans="1:17" x14ac:dyDescent="0.35">
      <c r="A115" s="16">
        <v>0.625</v>
      </c>
      <c r="B115" s="39">
        <f t="shared" si="27"/>
        <v>53</v>
      </c>
      <c r="C115" s="67">
        <f t="shared" si="28"/>
        <v>31.395971795692262</v>
      </c>
      <c r="D115" s="67">
        <v>24.867924528301888</v>
      </c>
      <c r="E115" s="68">
        <v>6.2987719677637743</v>
      </c>
      <c r="F115" s="14">
        <f t="shared" si="30"/>
        <v>1</v>
      </c>
      <c r="G115" s="14">
        <f t="shared" si="30"/>
        <v>3</v>
      </c>
      <c r="H115" s="14">
        <f t="shared" si="30"/>
        <v>3</v>
      </c>
      <c r="I115" s="14">
        <f t="shared" si="30"/>
        <v>21</v>
      </c>
      <c r="J115" s="14">
        <f t="shared" si="30"/>
        <v>17</v>
      </c>
      <c r="K115" s="14">
        <f t="shared" si="29"/>
        <v>5</v>
      </c>
      <c r="L115" s="14">
        <f t="shared" si="30"/>
        <v>2</v>
      </c>
      <c r="M115" s="14">
        <f t="shared" si="30"/>
        <v>1</v>
      </c>
      <c r="N115" s="14">
        <f t="shared" si="30"/>
        <v>0</v>
      </c>
      <c r="O115" s="14">
        <f t="shared" si="30"/>
        <v>0</v>
      </c>
      <c r="P115" s="14">
        <f t="shared" si="30"/>
        <v>0</v>
      </c>
      <c r="Q115" s="39">
        <f t="shared" si="30"/>
        <v>0</v>
      </c>
    </row>
    <row r="116" spans="1:17" x14ac:dyDescent="0.35">
      <c r="A116" s="16">
        <v>0.66666666666666696</v>
      </c>
      <c r="B116" s="39">
        <f t="shared" si="27"/>
        <v>68</v>
      </c>
      <c r="C116" s="67">
        <f t="shared" si="28"/>
        <v>32.099275545666003</v>
      </c>
      <c r="D116" s="67">
        <v>25.816176470588236</v>
      </c>
      <c r="E116" s="68">
        <v>6.0624267416805973</v>
      </c>
      <c r="F116" s="14">
        <f t="shared" si="30"/>
        <v>1</v>
      </c>
      <c r="G116" s="14">
        <f t="shared" si="30"/>
        <v>2</v>
      </c>
      <c r="H116" s="14">
        <f t="shared" si="30"/>
        <v>6</v>
      </c>
      <c r="I116" s="14">
        <f t="shared" si="30"/>
        <v>19</v>
      </c>
      <c r="J116" s="14">
        <f t="shared" si="30"/>
        <v>27</v>
      </c>
      <c r="K116" s="14">
        <f t="shared" si="30"/>
        <v>9</v>
      </c>
      <c r="L116" s="14">
        <f t="shared" si="30"/>
        <v>3</v>
      </c>
      <c r="M116" s="14">
        <f t="shared" si="30"/>
        <v>1</v>
      </c>
      <c r="N116" s="14">
        <f t="shared" si="30"/>
        <v>0</v>
      </c>
      <c r="O116" s="14">
        <f t="shared" si="30"/>
        <v>0</v>
      </c>
      <c r="P116" s="14">
        <f t="shared" si="30"/>
        <v>0</v>
      </c>
      <c r="Q116" s="39">
        <f t="shared" si="30"/>
        <v>0</v>
      </c>
    </row>
    <row r="117" spans="1:17" x14ac:dyDescent="0.35">
      <c r="A117" s="16">
        <v>0.70833333333333304</v>
      </c>
      <c r="B117" s="39">
        <f t="shared" si="27"/>
        <v>69</v>
      </c>
      <c r="C117" s="67">
        <f t="shared" si="28"/>
        <v>30.268022500357908</v>
      </c>
      <c r="D117" s="67">
        <v>24.963768115942027</v>
      </c>
      <c r="E117" s="68">
        <v>5.1179606179234645</v>
      </c>
      <c r="F117" s="14">
        <f t="shared" ref="F117:Q123" si="31">F71+F25</f>
        <v>0</v>
      </c>
      <c r="G117" s="14">
        <f t="shared" si="31"/>
        <v>3</v>
      </c>
      <c r="H117" s="14">
        <f t="shared" si="31"/>
        <v>3</v>
      </c>
      <c r="I117" s="14">
        <f t="shared" si="31"/>
        <v>33</v>
      </c>
      <c r="J117" s="14">
        <f t="shared" si="31"/>
        <v>19</v>
      </c>
      <c r="K117" s="14">
        <f t="shared" si="31"/>
        <v>9</v>
      </c>
      <c r="L117" s="14">
        <f t="shared" si="31"/>
        <v>2</v>
      </c>
      <c r="M117" s="14">
        <f t="shared" si="31"/>
        <v>0</v>
      </c>
      <c r="N117" s="14">
        <f t="shared" si="31"/>
        <v>0</v>
      </c>
      <c r="O117" s="14">
        <f t="shared" si="31"/>
        <v>0</v>
      </c>
      <c r="P117" s="14">
        <f t="shared" si="31"/>
        <v>0</v>
      </c>
      <c r="Q117" s="39">
        <f t="shared" si="31"/>
        <v>0</v>
      </c>
    </row>
    <row r="118" spans="1:17" x14ac:dyDescent="0.35">
      <c r="A118" s="16">
        <v>0.75</v>
      </c>
      <c r="B118" s="39">
        <f t="shared" si="27"/>
        <v>50</v>
      </c>
      <c r="C118" s="67">
        <f t="shared" si="28"/>
        <v>33.432932907207118</v>
      </c>
      <c r="D118" s="67">
        <v>27.41</v>
      </c>
      <c r="E118" s="68">
        <v>5.8113980193044368</v>
      </c>
      <c r="F118" s="14">
        <f t="shared" si="31"/>
        <v>1</v>
      </c>
      <c r="G118" s="14">
        <f t="shared" si="31"/>
        <v>0</v>
      </c>
      <c r="H118" s="14">
        <f t="shared" si="31"/>
        <v>2</v>
      </c>
      <c r="I118" s="14">
        <f t="shared" si="31"/>
        <v>14</v>
      </c>
      <c r="J118" s="14">
        <f t="shared" si="31"/>
        <v>16</v>
      </c>
      <c r="K118" s="14">
        <f t="shared" si="31"/>
        <v>13</v>
      </c>
      <c r="L118" s="14">
        <f t="shared" si="31"/>
        <v>4</v>
      </c>
      <c r="M118" s="14">
        <f t="shared" si="31"/>
        <v>0</v>
      </c>
      <c r="N118" s="14">
        <f t="shared" si="31"/>
        <v>0</v>
      </c>
      <c r="O118" s="14">
        <f t="shared" si="31"/>
        <v>0</v>
      </c>
      <c r="P118" s="14">
        <f t="shared" si="31"/>
        <v>0</v>
      </c>
      <c r="Q118" s="39">
        <f t="shared" si="31"/>
        <v>0</v>
      </c>
    </row>
    <row r="119" spans="1:17" x14ac:dyDescent="0.35">
      <c r="A119" s="16">
        <v>0.79166666666666696</v>
      </c>
      <c r="B119" s="39">
        <f t="shared" si="27"/>
        <v>53</v>
      </c>
      <c r="C119" s="67">
        <f t="shared" si="28"/>
        <v>33.46656028418225</v>
      </c>
      <c r="D119" s="67">
        <v>27.320754716981131</v>
      </c>
      <c r="E119" s="68">
        <v>5.9299551979941345</v>
      </c>
      <c r="F119" s="14">
        <f t="shared" si="31"/>
        <v>1</v>
      </c>
      <c r="G119" s="14">
        <f t="shared" si="31"/>
        <v>1</v>
      </c>
      <c r="H119" s="14">
        <f t="shared" si="31"/>
        <v>2</v>
      </c>
      <c r="I119" s="14">
        <f t="shared" si="31"/>
        <v>12</v>
      </c>
      <c r="J119" s="14">
        <f t="shared" si="31"/>
        <v>20</v>
      </c>
      <c r="K119" s="14">
        <f t="shared" si="31"/>
        <v>13</v>
      </c>
      <c r="L119" s="14">
        <f t="shared" si="31"/>
        <v>4</v>
      </c>
      <c r="M119" s="14">
        <f t="shared" si="31"/>
        <v>0</v>
      </c>
      <c r="N119" s="14">
        <f t="shared" si="31"/>
        <v>0</v>
      </c>
      <c r="O119" s="14">
        <f t="shared" si="31"/>
        <v>0</v>
      </c>
      <c r="P119" s="14">
        <f t="shared" si="31"/>
        <v>0</v>
      </c>
      <c r="Q119" s="39">
        <f t="shared" si="31"/>
        <v>0</v>
      </c>
    </row>
    <row r="120" spans="1:17" x14ac:dyDescent="0.35">
      <c r="A120" s="16">
        <v>0.83333333333333304</v>
      </c>
      <c r="B120" s="39">
        <f t="shared" si="27"/>
        <v>28</v>
      </c>
      <c r="C120" s="67">
        <f t="shared" si="28"/>
        <v>31.009604026274964</v>
      </c>
      <c r="D120" s="67">
        <v>24.839285714285715</v>
      </c>
      <c r="E120" s="68">
        <v>5.9536070165855364</v>
      </c>
      <c r="F120" s="14">
        <f t="shared" si="31"/>
        <v>1</v>
      </c>
      <c r="G120" s="14">
        <f t="shared" si="31"/>
        <v>0</v>
      </c>
      <c r="H120" s="14">
        <f t="shared" si="31"/>
        <v>3</v>
      </c>
      <c r="I120" s="14">
        <f t="shared" si="31"/>
        <v>12</v>
      </c>
      <c r="J120" s="14">
        <f t="shared" si="31"/>
        <v>5</v>
      </c>
      <c r="K120" s="14">
        <f t="shared" si="31"/>
        <v>7</v>
      </c>
      <c r="L120" s="14">
        <f t="shared" si="31"/>
        <v>0</v>
      </c>
      <c r="M120" s="14">
        <f t="shared" si="31"/>
        <v>0</v>
      </c>
      <c r="N120" s="14">
        <f t="shared" si="31"/>
        <v>0</v>
      </c>
      <c r="O120" s="14">
        <f t="shared" si="31"/>
        <v>0</v>
      </c>
      <c r="P120" s="14">
        <f t="shared" si="31"/>
        <v>0</v>
      </c>
      <c r="Q120" s="39">
        <f t="shared" si="31"/>
        <v>0</v>
      </c>
    </row>
    <row r="121" spans="1:17" x14ac:dyDescent="0.35">
      <c r="A121" s="16">
        <v>0.875</v>
      </c>
      <c r="B121" s="39">
        <f t="shared" si="27"/>
        <v>35</v>
      </c>
      <c r="C121" s="67">
        <f t="shared" si="28"/>
        <v>32.020582445226282</v>
      </c>
      <c r="D121" s="67">
        <v>26.214285714285715</v>
      </c>
      <c r="E121" s="68">
        <v>5.6023704466813671</v>
      </c>
      <c r="F121" s="14">
        <f t="shared" si="31"/>
        <v>0</v>
      </c>
      <c r="G121" s="14">
        <f t="shared" si="31"/>
        <v>0</v>
      </c>
      <c r="H121" s="14">
        <f t="shared" si="31"/>
        <v>5</v>
      </c>
      <c r="I121" s="14">
        <f t="shared" si="31"/>
        <v>10</v>
      </c>
      <c r="J121" s="14">
        <f t="shared" si="31"/>
        <v>11</v>
      </c>
      <c r="K121" s="14">
        <f t="shared" si="31"/>
        <v>7</v>
      </c>
      <c r="L121" s="14">
        <f t="shared" si="31"/>
        <v>2</v>
      </c>
      <c r="M121" s="14">
        <f t="shared" si="31"/>
        <v>0</v>
      </c>
      <c r="N121" s="14">
        <f t="shared" si="31"/>
        <v>0</v>
      </c>
      <c r="O121" s="14">
        <f t="shared" si="31"/>
        <v>0</v>
      </c>
      <c r="P121" s="14">
        <f t="shared" si="31"/>
        <v>0</v>
      </c>
      <c r="Q121" s="39">
        <f t="shared" si="31"/>
        <v>0</v>
      </c>
    </row>
    <row r="122" spans="1:17" x14ac:dyDescent="0.35">
      <c r="A122" s="16">
        <v>0.91666666666666696</v>
      </c>
      <c r="B122" s="39">
        <f t="shared" si="27"/>
        <v>26</v>
      </c>
      <c r="C122" s="67">
        <f t="shared" si="28"/>
        <v>37.769888610694501</v>
      </c>
      <c r="D122" s="67">
        <v>29.23076923076923</v>
      </c>
      <c r="E122" s="68">
        <v>8.2392120609082102</v>
      </c>
      <c r="F122" s="14">
        <f t="shared" si="31"/>
        <v>0</v>
      </c>
      <c r="G122" s="14">
        <f t="shared" si="31"/>
        <v>0</v>
      </c>
      <c r="H122" s="14">
        <f t="shared" si="31"/>
        <v>0</v>
      </c>
      <c r="I122" s="14">
        <f t="shared" si="31"/>
        <v>11</v>
      </c>
      <c r="J122" s="14">
        <f t="shared" si="31"/>
        <v>4</v>
      </c>
      <c r="K122" s="14">
        <f t="shared" si="31"/>
        <v>7</v>
      </c>
      <c r="L122" s="14">
        <f t="shared" si="31"/>
        <v>2</v>
      </c>
      <c r="M122" s="14">
        <f t="shared" si="31"/>
        <v>1</v>
      </c>
      <c r="N122" s="14">
        <f t="shared" si="31"/>
        <v>0</v>
      </c>
      <c r="O122" s="14">
        <f t="shared" si="31"/>
        <v>0</v>
      </c>
      <c r="P122" s="14">
        <f t="shared" si="31"/>
        <v>1</v>
      </c>
      <c r="Q122" s="39">
        <f t="shared" si="31"/>
        <v>0</v>
      </c>
    </row>
    <row r="123" spans="1:17" ht="15" thickBot="1" x14ac:dyDescent="0.4">
      <c r="A123" s="18">
        <v>0.95833333333333304</v>
      </c>
      <c r="B123" s="47">
        <f t="shared" si="27"/>
        <v>10</v>
      </c>
      <c r="C123" s="69">
        <f t="shared" si="28"/>
        <v>36.147230656329853</v>
      </c>
      <c r="D123" s="69">
        <v>28.5</v>
      </c>
      <c r="E123" s="70">
        <v>7.3786478737262184</v>
      </c>
      <c r="F123" s="19">
        <f t="shared" si="31"/>
        <v>0</v>
      </c>
      <c r="G123" s="19">
        <f t="shared" si="31"/>
        <v>0</v>
      </c>
      <c r="H123" s="19">
        <f t="shared" si="31"/>
        <v>1</v>
      </c>
      <c r="I123" s="19">
        <f t="shared" si="31"/>
        <v>2</v>
      </c>
      <c r="J123" s="19">
        <f t="shared" si="31"/>
        <v>4</v>
      </c>
      <c r="K123" s="19">
        <f t="shared" si="31"/>
        <v>1</v>
      </c>
      <c r="L123" s="19">
        <f t="shared" si="31"/>
        <v>1</v>
      </c>
      <c r="M123" s="19">
        <f t="shared" si="31"/>
        <v>1</v>
      </c>
      <c r="N123" s="19">
        <f t="shared" si="31"/>
        <v>0</v>
      </c>
      <c r="O123" s="19">
        <f t="shared" si="31"/>
        <v>0</v>
      </c>
      <c r="P123" s="19">
        <f t="shared" si="31"/>
        <v>0</v>
      </c>
      <c r="Q123" s="47">
        <f t="shared" si="31"/>
        <v>0</v>
      </c>
    </row>
    <row r="124" spans="1:17" x14ac:dyDescent="0.35">
      <c r="A124" s="21"/>
      <c r="B124" s="39"/>
      <c r="C124" s="67"/>
      <c r="D124" s="67"/>
      <c r="E124" s="68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9"/>
    </row>
    <row r="125" spans="1:17" x14ac:dyDescent="0.35">
      <c r="A125" s="21" t="s">
        <v>15</v>
      </c>
      <c r="B125" s="39"/>
      <c r="C125" s="67"/>
      <c r="D125" s="67"/>
      <c r="E125" s="68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39"/>
    </row>
    <row r="126" spans="1:17" x14ac:dyDescent="0.35">
      <c r="A126" s="21" t="s">
        <v>46</v>
      </c>
      <c r="B126" s="39">
        <f>SUM(B110:B111)</f>
        <v>57</v>
      </c>
      <c r="C126" s="67">
        <f t="shared" ref="C126:C129" si="32">IF(E126&lt;&gt;"-",D126+(1.0364*E126),"-")</f>
        <v>31.560837856540068</v>
      </c>
      <c r="D126" s="67">
        <v>25.315789473684209</v>
      </c>
      <c r="E126" s="68">
        <v>6.0257124496872434</v>
      </c>
      <c r="F126" s="14">
        <f>SUM(F110:F111)</f>
        <v>1</v>
      </c>
      <c r="G126" s="14">
        <f t="shared" ref="G126:Q126" si="33">SUM(G110:G111)</f>
        <v>4</v>
      </c>
      <c r="H126" s="14">
        <f t="shared" si="33"/>
        <v>2</v>
      </c>
      <c r="I126" s="14">
        <f t="shared" si="33"/>
        <v>16</v>
      </c>
      <c r="J126" s="14">
        <f t="shared" si="33"/>
        <v>25</v>
      </c>
      <c r="K126" s="14">
        <f t="shared" si="33"/>
        <v>8</v>
      </c>
      <c r="L126" s="14">
        <f t="shared" si="33"/>
        <v>0</v>
      </c>
      <c r="M126" s="14">
        <f t="shared" si="33"/>
        <v>1</v>
      </c>
      <c r="N126" s="14">
        <f t="shared" si="33"/>
        <v>0</v>
      </c>
      <c r="O126" s="14">
        <f t="shared" si="33"/>
        <v>0</v>
      </c>
      <c r="P126" s="14">
        <f t="shared" si="33"/>
        <v>0</v>
      </c>
      <c r="Q126" s="39">
        <f t="shared" si="33"/>
        <v>0</v>
      </c>
    </row>
    <row r="127" spans="1:17" x14ac:dyDescent="0.35">
      <c r="A127" s="21" t="s">
        <v>47</v>
      </c>
      <c r="B127" s="39">
        <f>SUM(B114:B115)</f>
        <v>98</v>
      </c>
      <c r="C127" s="67">
        <f t="shared" si="32"/>
        <v>30.65917294128392</v>
      </c>
      <c r="D127" s="67">
        <v>24.188775510204081</v>
      </c>
      <c r="E127" s="68">
        <v>6.2431468844846005</v>
      </c>
      <c r="F127" s="14">
        <f>SUM(F114:F115)</f>
        <v>1</v>
      </c>
      <c r="G127" s="14">
        <f t="shared" ref="G127:Q127" si="34">SUM(G114:G115)</f>
        <v>8</v>
      </c>
      <c r="H127" s="14">
        <f t="shared" si="34"/>
        <v>8</v>
      </c>
      <c r="I127" s="14">
        <f t="shared" si="34"/>
        <v>41</v>
      </c>
      <c r="J127" s="14">
        <f t="shared" si="34"/>
        <v>26</v>
      </c>
      <c r="K127" s="14">
        <f t="shared" si="34"/>
        <v>9</v>
      </c>
      <c r="L127" s="14">
        <f t="shared" si="34"/>
        <v>4</v>
      </c>
      <c r="M127" s="14">
        <f t="shared" si="34"/>
        <v>1</v>
      </c>
      <c r="N127" s="14">
        <f t="shared" si="34"/>
        <v>0</v>
      </c>
      <c r="O127" s="14">
        <f t="shared" si="34"/>
        <v>0</v>
      </c>
      <c r="P127" s="14">
        <f t="shared" si="34"/>
        <v>0</v>
      </c>
      <c r="Q127" s="39">
        <f t="shared" si="34"/>
        <v>0</v>
      </c>
    </row>
    <row r="128" spans="1:17" x14ac:dyDescent="0.35">
      <c r="A128" s="21" t="s">
        <v>16</v>
      </c>
      <c r="B128" s="39">
        <f>SUM(B107:B118)</f>
        <v>477</v>
      </c>
      <c r="C128" s="67">
        <f t="shared" si="32"/>
        <v>31.988572773208453</v>
      </c>
      <c r="D128" s="67">
        <v>25.723270440251572</v>
      </c>
      <c r="E128" s="68">
        <v>6.0452550491671975</v>
      </c>
      <c r="F128" s="14">
        <f>SUM(F107:F118)</f>
        <v>5</v>
      </c>
      <c r="G128" s="14">
        <f t="shared" ref="G128:Q128" si="35">SUM(G107:G118)</f>
        <v>19</v>
      </c>
      <c r="H128" s="14">
        <f t="shared" si="35"/>
        <v>32</v>
      </c>
      <c r="I128" s="14">
        <f t="shared" si="35"/>
        <v>163</v>
      </c>
      <c r="J128" s="14">
        <f t="shared" si="35"/>
        <v>157</v>
      </c>
      <c r="K128" s="14">
        <f t="shared" si="35"/>
        <v>76</v>
      </c>
      <c r="L128" s="14">
        <f t="shared" si="35"/>
        <v>18</v>
      </c>
      <c r="M128" s="14">
        <f t="shared" si="35"/>
        <v>6</v>
      </c>
      <c r="N128" s="14">
        <f t="shared" si="35"/>
        <v>1</v>
      </c>
      <c r="O128" s="14">
        <f t="shared" si="35"/>
        <v>0</v>
      </c>
      <c r="P128" s="14">
        <f t="shared" si="35"/>
        <v>0</v>
      </c>
      <c r="Q128" s="39">
        <f t="shared" si="35"/>
        <v>0</v>
      </c>
    </row>
    <row r="129" spans="1:17" x14ac:dyDescent="0.35">
      <c r="A129" s="21" t="s">
        <v>19</v>
      </c>
      <c r="B129" s="39">
        <f>SUM(B100:B123)</f>
        <v>640</v>
      </c>
      <c r="C129" s="67">
        <f t="shared" si="32"/>
        <v>32.504101742842956</v>
      </c>
      <c r="D129" s="67">
        <v>26.107031249999999</v>
      </c>
      <c r="E129" s="68">
        <v>6.1723953037851782</v>
      </c>
      <c r="F129" s="14">
        <f t="shared" ref="F129:Q129" si="36">SUM(F100:F123)</f>
        <v>7</v>
      </c>
      <c r="G129" s="14">
        <f t="shared" si="36"/>
        <v>20</v>
      </c>
      <c r="H129" s="14">
        <f t="shared" si="36"/>
        <v>43</v>
      </c>
      <c r="I129" s="14">
        <f t="shared" si="36"/>
        <v>210</v>
      </c>
      <c r="J129" s="14">
        <f t="shared" si="36"/>
        <v>208</v>
      </c>
      <c r="K129" s="14">
        <f t="shared" ref="K129" si="37">SUM(K100:K123)</f>
        <v>114</v>
      </c>
      <c r="L129" s="14">
        <f t="shared" si="36"/>
        <v>27</v>
      </c>
      <c r="M129" s="14">
        <f t="shared" si="36"/>
        <v>9</v>
      </c>
      <c r="N129" s="14">
        <f t="shared" si="36"/>
        <v>1</v>
      </c>
      <c r="O129" s="14">
        <f t="shared" si="36"/>
        <v>0</v>
      </c>
      <c r="P129" s="14">
        <f t="shared" si="36"/>
        <v>1</v>
      </c>
      <c r="Q129" s="39">
        <f t="shared" si="36"/>
        <v>0</v>
      </c>
    </row>
    <row r="130" spans="1:17" ht="15" thickBot="1" x14ac:dyDescent="0.4">
      <c r="A130" s="22"/>
      <c r="B130" s="47"/>
      <c r="C130" s="69"/>
      <c r="D130" s="55"/>
      <c r="E130" s="54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47"/>
    </row>
    <row r="131" spans="1:17" x14ac:dyDescent="0.35">
      <c r="A131" s="21" t="s">
        <v>20</v>
      </c>
      <c r="B131" s="77">
        <f>INDEX(($A100:$Q111),MATCH(B132,B100:B111,0),1)</f>
        <v>0.375</v>
      </c>
      <c r="C131" s="23">
        <f t="shared" ref="C131:O131" si="38">INDEX(($A100:$Q111),MATCH(C132,C100:C111,0),1)</f>
        <v>8.3333333333333301E-2</v>
      </c>
      <c r="D131" s="23">
        <f t="shared" si="38"/>
        <v>4.1666666666666699E-2</v>
      </c>
      <c r="E131" s="77">
        <f t="shared" si="38"/>
        <v>8.3333333333333301E-2</v>
      </c>
      <c r="F131" s="23">
        <f t="shared" si="38"/>
        <v>0.41666666666666702</v>
      </c>
      <c r="G131" s="23">
        <f t="shared" si="38"/>
        <v>0.45833333333333298</v>
      </c>
      <c r="H131" s="23">
        <f t="shared" si="38"/>
        <v>0.375</v>
      </c>
      <c r="I131" s="23">
        <f t="shared" si="38"/>
        <v>0.375</v>
      </c>
      <c r="J131" s="23">
        <f t="shared" si="38"/>
        <v>0.375</v>
      </c>
      <c r="K131" s="23">
        <f t="shared" si="38"/>
        <v>0.375</v>
      </c>
      <c r="L131" s="23">
        <f t="shared" si="38"/>
        <v>0.29166666666666702</v>
      </c>
      <c r="M131" s="23">
        <f t="shared" si="38"/>
        <v>8.3333333333333301E-2</v>
      </c>
      <c r="N131" s="23">
        <f t="shared" si="38"/>
        <v>0.375</v>
      </c>
      <c r="O131" s="23">
        <f t="shared" si="38"/>
        <v>0</v>
      </c>
      <c r="P131" s="23">
        <f>INDEX(($A100:$Q111),MATCH(P132,P100:P111,0),1)</f>
        <v>0</v>
      </c>
      <c r="Q131" s="77">
        <f t="shared" ref="Q131" si="39">INDEX(($A100:$Q111),MATCH(Q132,Q100:Q111,0),1)</f>
        <v>0</v>
      </c>
    </row>
    <row r="132" spans="1:17" s="28" customFormat="1" x14ac:dyDescent="0.35">
      <c r="A132" s="25"/>
      <c r="B132" s="78">
        <f t="shared" ref="B132:Q132" si="40">MAX(B100:B111)</f>
        <v>48</v>
      </c>
      <c r="C132" s="88">
        <f t="shared" si="40"/>
        <v>39.828454680217376</v>
      </c>
      <c r="D132" s="88">
        <f t="shared" si="40"/>
        <v>32.5</v>
      </c>
      <c r="E132" s="89">
        <f t="shared" si="40"/>
        <v>7.0710678118654755</v>
      </c>
      <c r="F132" s="26">
        <f t="shared" si="40"/>
        <v>1</v>
      </c>
      <c r="G132" s="26">
        <f t="shared" si="40"/>
        <v>3</v>
      </c>
      <c r="H132" s="26">
        <f t="shared" si="40"/>
        <v>4</v>
      </c>
      <c r="I132" s="26">
        <f t="shared" si="40"/>
        <v>13</v>
      </c>
      <c r="J132" s="26">
        <f t="shared" si="40"/>
        <v>16</v>
      </c>
      <c r="K132" s="26">
        <f t="shared" si="40"/>
        <v>13</v>
      </c>
      <c r="L132" s="26">
        <f t="shared" si="40"/>
        <v>2</v>
      </c>
      <c r="M132" s="26">
        <f t="shared" si="40"/>
        <v>1</v>
      </c>
      <c r="N132" s="26">
        <f t="shared" si="40"/>
        <v>1</v>
      </c>
      <c r="O132" s="26">
        <f t="shared" si="40"/>
        <v>0</v>
      </c>
      <c r="P132" s="26">
        <f t="shared" si="40"/>
        <v>0</v>
      </c>
      <c r="Q132" s="78">
        <f t="shared" si="40"/>
        <v>0</v>
      </c>
    </row>
    <row r="133" spans="1:17" x14ac:dyDescent="0.35">
      <c r="A133" s="21"/>
      <c r="B133" s="39"/>
      <c r="C133" s="67"/>
      <c r="D133" s="52"/>
      <c r="E133" s="5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9"/>
    </row>
    <row r="134" spans="1:17" x14ac:dyDescent="0.35">
      <c r="A134" s="21" t="s">
        <v>21</v>
      </c>
      <c r="B134" s="77">
        <f>INDEX(($A112:$Q123),MATCH(B135,B112:B123,0),1)</f>
        <v>0.70833333333333304</v>
      </c>
      <c r="C134" s="23">
        <f t="shared" ref="C134:Q134" si="41">INDEX(($A112:$Q123),MATCH(C135,C112:C123,0),1)</f>
        <v>0.91666666666666696</v>
      </c>
      <c r="D134" s="23">
        <f t="shared" si="41"/>
        <v>0.91666666666666696</v>
      </c>
      <c r="E134" s="77">
        <f t="shared" si="41"/>
        <v>0.91666666666666696</v>
      </c>
      <c r="F134" s="23">
        <f t="shared" si="41"/>
        <v>0.5</v>
      </c>
      <c r="G134" s="23">
        <f t="shared" si="41"/>
        <v>0.58333333333333304</v>
      </c>
      <c r="H134" s="23">
        <f t="shared" si="41"/>
        <v>0.66666666666666696</v>
      </c>
      <c r="I134" s="23">
        <f t="shared" si="41"/>
        <v>0.70833333333333304</v>
      </c>
      <c r="J134" s="23">
        <f t="shared" si="41"/>
        <v>0.66666666666666696</v>
      </c>
      <c r="K134" s="23">
        <f t="shared" si="41"/>
        <v>0.75</v>
      </c>
      <c r="L134" s="23">
        <f t="shared" si="41"/>
        <v>0.75</v>
      </c>
      <c r="M134" s="23">
        <f t="shared" si="41"/>
        <v>0.5</v>
      </c>
      <c r="N134" s="23">
        <f t="shared" si="41"/>
        <v>0.5</v>
      </c>
      <c r="O134" s="23">
        <f t="shared" si="41"/>
        <v>0.5</v>
      </c>
      <c r="P134" s="23">
        <f t="shared" si="41"/>
        <v>0.91666666666666696</v>
      </c>
      <c r="Q134" s="77">
        <f t="shared" si="41"/>
        <v>0.5</v>
      </c>
    </row>
    <row r="135" spans="1:17" s="28" customFormat="1" ht="15" thickBot="1" x14ac:dyDescent="0.4">
      <c r="A135" s="30"/>
      <c r="B135" s="79">
        <f t="shared" ref="B135:Q135" si="42">MAX(B112:B123)</f>
        <v>69</v>
      </c>
      <c r="C135" s="90">
        <f t="shared" si="42"/>
        <v>37.769888610694501</v>
      </c>
      <c r="D135" s="90">
        <f t="shared" si="42"/>
        <v>29.23076923076923</v>
      </c>
      <c r="E135" s="91">
        <f t="shared" si="42"/>
        <v>8.2392120609082102</v>
      </c>
      <c r="F135" s="31">
        <f t="shared" si="42"/>
        <v>1</v>
      </c>
      <c r="G135" s="31">
        <f t="shared" si="42"/>
        <v>5</v>
      </c>
      <c r="H135" s="31">
        <f t="shared" si="42"/>
        <v>6</v>
      </c>
      <c r="I135" s="31">
        <f t="shared" si="42"/>
        <v>33</v>
      </c>
      <c r="J135" s="31">
        <f t="shared" si="42"/>
        <v>27</v>
      </c>
      <c r="K135" s="31">
        <f t="shared" si="42"/>
        <v>13</v>
      </c>
      <c r="L135" s="31">
        <f t="shared" si="42"/>
        <v>4</v>
      </c>
      <c r="M135" s="31">
        <f t="shared" si="42"/>
        <v>2</v>
      </c>
      <c r="N135" s="31">
        <f t="shared" si="42"/>
        <v>0</v>
      </c>
      <c r="O135" s="31">
        <f t="shared" si="42"/>
        <v>0</v>
      </c>
      <c r="P135" s="31">
        <f t="shared" si="42"/>
        <v>1</v>
      </c>
      <c r="Q135" s="79">
        <f t="shared" si="42"/>
        <v>0</v>
      </c>
    </row>
    <row r="136" spans="1:17" x14ac:dyDescent="0.35">
      <c r="A136" s="14"/>
      <c r="B136" s="14"/>
      <c r="C136" s="67"/>
      <c r="D136" s="52"/>
      <c r="E136" s="5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35">
      <c r="A137" s="4" t="s">
        <v>22</v>
      </c>
      <c r="Q137" s="6"/>
    </row>
  </sheetData>
  <pageMargins left="0.7" right="0.7" top="0.75" bottom="0.75" header="0.3" footer="0.3"/>
  <pageSetup paperSize="9" scale="52" orientation="portrait" horizontalDpi="0" verticalDpi="0" r:id="rId1"/>
  <rowBreaks count="2" manualBreakCount="2">
    <brk id="45" max="16" man="1"/>
    <brk id="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7C16-6468-494B-965F-63D07CC5622F}">
  <sheetPr codeName="Sheet15"/>
  <dimension ref="A1:R137"/>
  <sheetViews>
    <sheetView zoomScaleNormal="100" workbookViewId="0"/>
  </sheetViews>
  <sheetFormatPr defaultRowHeight="14.5" x14ac:dyDescent="0.35"/>
  <cols>
    <col min="1" max="1" width="11.7265625" customWidth="1"/>
    <col min="3" max="3" width="10.7265625" style="82" customWidth="1"/>
    <col min="4" max="5" width="10.7265625" style="84" customWidth="1"/>
    <col min="17" max="17" width="10.7265625" bestFit="1" customWidth="1"/>
  </cols>
  <sheetData>
    <row r="1" spans="1:18" s="2" customFormat="1" ht="30" customHeight="1" x14ac:dyDescent="0.35">
      <c r="A1" s="1" t="str">
        <f>'Flow Summary'!A1</f>
        <v>Wrexham ATC, Cristionydd Lane</v>
      </c>
      <c r="C1" s="80"/>
      <c r="D1" s="81"/>
      <c r="E1" s="8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4"/>
      <c r="B2" s="4"/>
      <c r="D2" s="83"/>
      <c r="E2" s="83"/>
      <c r="P2" s="4"/>
    </row>
    <row r="3" spans="1:18" x14ac:dyDescent="0.35">
      <c r="A3" s="5"/>
      <c r="F3">
        <v>0</v>
      </c>
      <c r="G3">
        <v>10</v>
      </c>
      <c r="H3">
        <v>15</v>
      </c>
      <c r="I3">
        <v>20</v>
      </c>
      <c r="J3">
        <v>25</v>
      </c>
      <c r="K3">
        <v>30</v>
      </c>
      <c r="L3">
        <v>35</v>
      </c>
      <c r="M3">
        <v>40</v>
      </c>
      <c r="N3">
        <v>45</v>
      </c>
      <c r="O3">
        <v>50</v>
      </c>
      <c r="P3">
        <v>55</v>
      </c>
      <c r="Q3">
        <v>60</v>
      </c>
    </row>
    <row r="4" spans="1:18" x14ac:dyDescent="0.35">
      <c r="A4" s="6" t="s">
        <v>1</v>
      </c>
      <c r="B4" s="4" t="str">
        <f>'Flow Summary'!B4</f>
        <v>Southbound</v>
      </c>
      <c r="F4">
        <v>10</v>
      </c>
      <c r="G4">
        <v>15</v>
      </c>
      <c r="H4">
        <v>20</v>
      </c>
      <c r="I4" s="7">
        <v>25</v>
      </c>
      <c r="J4">
        <v>30</v>
      </c>
      <c r="K4">
        <v>35</v>
      </c>
      <c r="L4">
        <v>40</v>
      </c>
      <c r="M4">
        <v>45</v>
      </c>
      <c r="N4">
        <v>50</v>
      </c>
      <c r="O4">
        <v>55</v>
      </c>
      <c r="P4" s="4">
        <v>60</v>
      </c>
      <c r="Q4">
        <v>100</v>
      </c>
    </row>
    <row r="5" spans="1:18" x14ac:dyDescent="0.35">
      <c r="F5" s="14">
        <v>8</v>
      </c>
      <c r="G5" s="14">
        <v>12.5</v>
      </c>
      <c r="H5" s="14">
        <v>17.5</v>
      </c>
      <c r="I5" s="14">
        <v>22.5</v>
      </c>
      <c r="J5" s="14">
        <v>27.5</v>
      </c>
      <c r="K5" s="14">
        <v>32.5</v>
      </c>
      <c r="L5" s="14">
        <v>37.5</v>
      </c>
      <c r="M5" s="14">
        <v>42.5</v>
      </c>
      <c r="N5" s="14">
        <v>47.5</v>
      </c>
      <c r="O5" s="14">
        <v>52.5</v>
      </c>
      <c r="P5" s="14">
        <v>57.5</v>
      </c>
      <c r="Q5" s="14">
        <v>65</v>
      </c>
    </row>
    <row r="6" spans="1:18" ht="15" thickBot="1" x14ac:dyDescent="0.4">
      <c r="Q6" s="85">
        <f>'(0-24) Speed Summary'!A11</f>
        <v>45605</v>
      </c>
    </row>
    <row r="7" spans="1:18" s="2" customFormat="1" ht="35.15" customHeight="1" thickBot="1" x14ac:dyDescent="0.4">
      <c r="A7" s="10" t="s">
        <v>5</v>
      </c>
      <c r="B7" s="74" t="s">
        <v>23</v>
      </c>
      <c r="C7" s="75" t="s">
        <v>30</v>
      </c>
      <c r="D7" s="75" t="s">
        <v>31</v>
      </c>
      <c r="E7" s="76" t="s">
        <v>32</v>
      </c>
      <c r="F7" s="86" t="s">
        <v>33</v>
      </c>
      <c r="G7" s="86" t="s">
        <v>34</v>
      </c>
      <c r="H7" s="86" t="s">
        <v>35</v>
      </c>
      <c r="I7" s="86" t="s">
        <v>36</v>
      </c>
      <c r="J7" s="86" t="s">
        <v>37</v>
      </c>
      <c r="K7" s="86" t="s">
        <v>38</v>
      </c>
      <c r="L7" s="86" t="s">
        <v>39</v>
      </c>
      <c r="M7" s="86" t="s">
        <v>40</v>
      </c>
      <c r="N7" s="86" t="s">
        <v>41</v>
      </c>
      <c r="O7" s="86" t="s">
        <v>42</v>
      </c>
      <c r="P7" s="86" t="s">
        <v>43</v>
      </c>
      <c r="Q7" s="87" t="s">
        <v>44</v>
      </c>
    </row>
    <row r="8" spans="1:18" x14ac:dyDescent="0.35">
      <c r="A8" s="13">
        <v>0</v>
      </c>
      <c r="B8" s="39">
        <f t="shared" ref="B8:B31" si="0">SUM(F8:Q8)</f>
        <v>2</v>
      </c>
      <c r="C8" s="67">
        <f>IF(E8&lt;&gt;"-",D8+(1.0364*E8),"-")</f>
        <v>64.485364040652144</v>
      </c>
      <c r="D8" s="67">
        <v>42.5</v>
      </c>
      <c r="E8" s="68">
        <v>21.213203435596427</v>
      </c>
      <c r="F8" s="14">
        <v>0</v>
      </c>
      <c r="G8" s="14">
        <v>0</v>
      </c>
      <c r="H8" s="14">
        <v>0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1</v>
      </c>
      <c r="Q8" s="39">
        <v>0</v>
      </c>
    </row>
    <row r="9" spans="1:18" x14ac:dyDescent="0.35">
      <c r="A9" s="16">
        <v>4.1666666666666699E-2</v>
      </c>
      <c r="B9" s="39">
        <f t="shared" si="0"/>
        <v>0</v>
      </c>
      <c r="C9" s="67" t="str">
        <f t="shared" ref="C9:C31" si="1">IF(E9&lt;&gt;"-",D9+(1.0364*E9),"-")</f>
        <v>-</v>
      </c>
      <c r="D9" s="67" t="s">
        <v>45</v>
      </c>
      <c r="E9" s="68" t="s">
        <v>45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39">
        <v>0</v>
      </c>
    </row>
    <row r="10" spans="1:18" x14ac:dyDescent="0.35">
      <c r="A10" s="16">
        <v>8.3333333333333301E-2</v>
      </c>
      <c r="B10" s="39">
        <f t="shared" si="0"/>
        <v>0</v>
      </c>
      <c r="C10" s="67" t="str">
        <f t="shared" si="1"/>
        <v>-</v>
      </c>
      <c r="D10" s="67" t="s">
        <v>45</v>
      </c>
      <c r="E10" s="68" t="s">
        <v>45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39">
        <v>0</v>
      </c>
    </row>
    <row r="11" spans="1:18" x14ac:dyDescent="0.35">
      <c r="A11" s="16">
        <v>0.125</v>
      </c>
      <c r="B11" s="39">
        <f t="shared" si="0"/>
        <v>1</v>
      </c>
      <c r="C11" s="67" t="str">
        <f t="shared" si="1"/>
        <v>-</v>
      </c>
      <c r="D11" s="67">
        <v>42.5</v>
      </c>
      <c r="E11" s="68" t="s">
        <v>45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39">
        <v>0</v>
      </c>
    </row>
    <row r="12" spans="1:18" x14ac:dyDescent="0.35">
      <c r="A12" s="16">
        <v>0.16666666666666699</v>
      </c>
      <c r="B12" s="39">
        <f t="shared" si="0"/>
        <v>0</v>
      </c>
      <c r="C12" s="67" t="str">
        <f t="shared" si="1"/>
        <v>-</v>
      </c>
      <c r="D12" s="67" t="s">
        <v>45</v>
      </c>
      <c r="E12" s="68" t="s">
        <v>45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39">
        <v>0</v>
      </c>
    </row>
    <row r="13" spans="1:18" x14ac:dyDescent="0.35">
      <c r="A13" s="16">
        <v>0.20833333333333301</v>
      </c>
      <c r="B13" s="39">
        <f t="shared" si="0"/>
        <v>0</v>
      </c>
      <c r="C13" s="67" t="str">
        <f t="shared" si="1"/>
        <v>-</v>
      </c>
      <c r="D13" s="67" t="s">
        <v>45</v>
      </c>
      <c r="E13" s="68" t="s">
        <v>45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39">
        <v>0</v>
      </c>
    </row>
    <row r="14" spans="1:18" x14ac:dyDescent="0.35">
      <c r="A14" s="16">
        <v>0.25</v>
      </c>
      <c r="B14" s="39">
        <f t="shared" si="0"/>
        <v>5</v>
      </c>
      <c r="C14" s="67">
        <f t="shared" si="1"/>
        <v>49.652867233702509</v>
      </c>
      <c r="D14" s="67">
        <v>37.5</v>
      </c>
      <c r="E14" s="68">
        <v>11.726039399558575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2</v>
      </c>
      <c r="L14" s="14">
        <v>1</v>
      </c>
      <c r="M14" s="14">
        <v>0</v>
      </c>
      <c r="N14" s="14">
        <v>0</v>
      </c>
      <c r="O14" s="14">
        <v>0</v>
      </c>
      <c r="P14" s="14">
        <v>1</v>
      </c>
      <c r="Q14" s="39">
        <v>0</v>
      </c>
    </row>
    <row r="15" spans="1:18" x14ac:dyDescent="0.35">
      <c r="A15" s="16">
        <v>0.29166666666666702</v>
      </c>
      <c r="B15" s="39">
        <f t="shared" si="0"/>
        <v>1</v>
      </c>
      <c r="C15" s="67" t="str">
        <f t="shared" si="1"/>
        <v>-</v>
      </c>
      <c r="D15" s="67">
        <v>32.5</v>
      </c>
      <c r="E15" s="68" t="s">
        <v>45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1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9">
        <v>0</v>
      </c>
    </row>
    <row r="16" spans="1:18" x14ac:dyDescent="0.35">
      <c r="A16" s="16">
        <v>0.33333333333333298</v>
      </c>
      <c r="B16" s="39">
        <f t="shared" si="0"/>
        <v>3</v>
      </c>
      <c r="C16" s="67">
        <f t="shared" si="1"/>
        <v>37.158495761607291</v>
      </c>
      <c r="D16" s="67">
        <v>34.166666666666664</v>
      </c>
      <c r="E16" s="68">
        <v>2.8867513459481158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2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39">
        <v>0</v>
      </c>
    </row>
    <row r="17" spans="1:17" x14ac:dyDescent="0.35">
      <c r="A17" s="16">
        <v>0.375</v>
      </c>
      <c r="B17" s="39">
        <f t="shared" si="0"/>
        <v>9</v>
      </c>
      <c r="C17" s="67">
        <f t="shared" si="1"/>
        <v>35.707222222222221</v>
      </c>
      <c r="D17" s="67">
        <v>31.388888888888889</v>
      </c>
      <c r="E17" s="68">
        <v>4.1666666666666634</v>
      </c>
      <c r="F17" s="14">
        <v>0</v>
      </c>
      <c r="G17" s="14">
        <v>0</v>
      </c>
      <c r="H17" s="14">
        <v>0</v>
      </c>
      <c r="I17" s="14">
        <v>0</v>
      </c>
      <c r="J17" s="14">
        <v>4</v>
      </c>
      <c r="K17" s="14">
        <v>3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39">
        <v>0</v>
      </c>
    </row>
    <row r="18" spans="1:17" x14ac:dyDescent="0.35">
      <c r="A18" s="16">
        <v>0.41666666666666702</v>
      </c>
      <c r="B18" s="39">
        <f t="shared" si="0"/>
        <v>15</v>
      </c>
      <c r="C18" s="67">
        <f t="shared" si="1"/>
        <v>32.755304775034659</v>
      </c>
      <c r="D18" s="67">
        <v>26.5</v>
      </c>
      <c r="E18" s="68">
        <v>6.035608621222174</v>
      </c>
      <c r="F18" s="14">
        <v>0</v>
      </c>
      <c r="G18" s="14">
        <v>1</v>
      </c>
      <c r="H18" s="14">
        <v>0</v>
      </c>
      <c r="I18" s="14">
        <v>4</v>
      </c>
      <c r="J18" s="14">
        <v>8</v>
      </c>
      <c r="K18" s="14">
        <v>0</v>
      </c>
      <c r="L18" s="14">
        <v>2</v>
      </c>
      <c r="M18" s="14">
        <v>0</v>
      </c>
      <c r="N18" s="14">
        <v>0</v>
      </c>
      <c r="O18" s="14">
        <v>0</v>
      </c>
      <c r="P18" s="14">
        <v>0</v>
      </c>
      <c r="Q18" s="39">
        <v>0</v>
      </c>
    </row>
    <row r="19" spans="1:17" x14ac:dyDescent="0.35">
      <c r="A19" s="16">
        <v>0.45833333333333298</v>
      </c>
      <c r="B19" s="39">
        <f t="shared" si="0"/>
        <v>18</v>
      </c>
      <c r="C19" s="67">
        <f t="shared" si="1"/>
        <v>36.863269518405829</v>
      </c>
      <c r="D19" s="67">
        <v>28.611111111111111</v>
      </c>
      <c r="E19" s="68">
        <v>7.9623296095086076</v>
      </c>
      <c r="F19" s="14">
        <v>0</v>
      </c>
      <c r="G19" s="14">
        <v>2</v>
      </c>
      <c r="H19" s="14">
        <v>0</v>
      </c>
      <c r="I19" s="14">
        <v>3</v>
      </c>
      <c r="J19" s="14">
        <v>4</v>
      </c>
      <c r="K19" s="14">
        <v>6</v>
      </c>
      <c r="L19" s="14">
        <v>2</v>
      </c>
      <c r="M19" s="14">
        <v>1</v>
      </c>
      <c r="N19" s="14">
        <v>0</v>
      </c>
      <c r="O19" s="14">
        <v>0</v>
      </c>
      <c r="P19" s="14">
        <v>0</v>
      </c>
      <c r="Q19" s="39">
        <v>0</v>
      </c>
    </row>
    <row r="20" spans="1:17" x14ac:dyDescent="0.35">
      <c r="A20" s="16">
        <v>0.5</v>
      </c>
      <c r="B20" s="39">
        <f t="shared" si="0"/>
        <v>21</v>
      </c>
      <c r="C20" s="67">
        <f t="shared" si="1"/>
        <v>35.833935264223491</v>
      </c>
      <c r="D20" s="67">
        <v>27.023809523809526</v>
      </c>
      <c r="E20" s="68">
        <v>8.5007002512678191</v>
      </c>
      <c r="F20" s="14">
        <v>0</v>
      </c>
      <c r="G20" s="14">
        <v>1</v>
      </c>
      <c r="H20" s="14">
        <v>3</v>
      </c>
      <c r="I20" s="14">
        <v>5</v>
      </c>
      <c r="J20" s="14">
        <v>6</v>
      </c>
      <c r="K20" s="14">
        <v>3</v>
      </c>
      <c r="L20" s="14">
        <v>1</v>
      </c>
      <c r="M20" s="14">
        <v>1</v>
      </c>
      <c r="N20" s="14">
        <v>1</v>
      </c>
      <c r="O20" s="14">
        <v>0</v>
      </c>
      <c r="P20" s="14">
        <v>0</v>
      </c>
      <c r="Q20" s="39">
        <v>0</v>
      </c>
    </row>
    <row r="21" spans="1:17" x14ac:dyDescent="0.35">
      <c r="A21" s="16">
        <v>0.54166666666666696</v>
      </c>
      <c r="B21" s="39">
        <f t="shared" si="0"/>
        <v>19</v>
      </c>
      <c r="C21" s="67">
        <f t="shared" si="1"/>
        <v>34.170833994842063</v>
      </c>
      <c r="D21" s="67">
        <v>28.55263157894737</v>
      </c>
      <c r="E21" s="68">
        <v>5.4208823001685573</v>
      </c>
      <c r="F21" s="14">
        <v>0</v>
      </c>
      <c r="G21" s="14">
        <v>0</v>
      </c>
      <c r="H21" s="14">
        <v>1</v>
      </c>
      <c r="I21" s="14">
        <v>4</v>
      </c>
      <c r="J21" s="14">
        <v>6</v>
      </c>
      <c r="K21" s="14">
        <v>6</v>
      </c>
      <c r="L21" s="14">
        <v>2</v>
      </c>
      <c r="M21" s="14">
        <v>0</v>
      </c>
      <c r="N21" s="14">
        <v>0</v>
      </c>
      <c r="O21" s="14">
        <v>0</v>
      </c>
      <c r="P21" s="14">
        <v>0</v>
      </c>
      <c r="Q21" s="39">
        <v>0</v>
      </c>
    </row>
    <row r="22" spans="1:17" x14ac:dyDescent="0.35">
      <c r="A22" s="16">
        <v>0.58333333333333304</v>
      </c>
      <c r="B22" s="39">
        <f t="shared" si="0"/>
        <v>23</v>
      </c>
      <c r="C22" s="67">
        <f t="shared" si="1"/>
        <v>36.475487284821924</v>
      </c>
      <c r="D22" s="67">
        <v>27.5</v>
      </c>
      <c r="E22" s="68">
        <v>8.6602540378443873</v>
      </c>
      <c r="F22" s="14">
        <v>0</v>
      </c>
      <c r="G22" s="14">
        <v>2</v>
      </c>
      <c r="H22" s="14">
        <v>3</v>
      </c>
      <c r="I22" s="14">
        <v>4</v>
      </c>
      <c r="J22" s="14">
        <v>4</v>
      </c>
      <c r="K22" s="14">
        <v>6</v>
      </c>
      <c r="L22" s="14">
        <v>2</v>
      </c>
      <c r="M22" s="14">
        <v>2</v>
      </c>
      <c r="N22" s="14">
        <v>0</v>
      </c>
      <c r="O22" s="14">
        <v>0</v>
      </c>
      <c r="P22" s="14">
        <v>0</v>
      </c>
      <c r="Q22" s="39">
        <v>0</v>
      </c>
    </row>
    <row r="23" spans="1:17" x14ac:dyDescent="0.35">
      <c r="A23" s="16">
        <v>0.625</v>
      </c>
      <c r="B23" s="39">
        <f t="shared" si="0"/>
        <v>32</v>
      </c>
      <c r="C23" s="67">
        <f t="shared" si="1"/>
        <v>33.438738412762419</v>
      </c>
      <c r="D23" s="67">
        <v>28.4375</v>
      </c>
      <c r="E23" s="68">
        <v>4.8255870443481426</v>
      </c>
      <c r="F23" s="14">
        <v>0</v>
      </c>
      <c r="G23" s="14">
        <v>0</v>
      </c>
      <c r="H23" s="14">
        <v>1</v>
      </c>
      <c r="I23" s="14">
        <v>7</v>
      </c>
      <c r="J23" s="14">
        <v>11</v>
      </c>
      <c r="K23" s="14">
        <v>11</v>
      </c>
      <c r="L23" s="14">
        <v>2</v>
      </c>
      <c r="M23" s="14">
        <v>0</v>
      </c>
      <c r="N23" s="14">
        <v>0</v>
      </c>
      <c r="O23" s="14">
        <v>0</v>
      </c>
      <c r="P23" s="14">
        <v>0</v>
      </c>
      <c r="Q23" s="39">
        <v>0</v>
      </c>
    </row>
    <row r="24" spans="1:17" x14ac:dyDescent="0.35">
      <c r="A24" s="16">
        <v>0.66666666666666696</v>
      </c>
      <c r="B24" s="39">
        <f t="shared" si="0"/>
        <v>26</v>
      </c>
      <c r="C24" s="67">
        <f t="shared" si="1"/>
        <v>31.594299668838268</v>
      </c>
      <c r="D24" s="67">
        <v>25.96153846153846</v>
      </c>
      <c r="E24" s="68">
        <v>5.4349297638940621</v>
      </c>
      <c r="F24" s="14">
        <v>0</v>
      </c>
      <c r="G24" s="14">
        <v>1</v>
      </c>
      <c r="H24" s="14">
        <v>2</v>
      </c>
      <c r="I24" s="14">
        <v>7</v>
      </c>
      <c r="J24" s="14">
        <v>11</v>
      </c>
      <c r="K24" s="14">
        <v>4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39">
        <v>0</v>
      </c>
    </row>
    <row r="25" spans="1:17" x14ac:dyDescent="0.35">
      <c r="A25" s="16">
        <v>0.70833333333333304</v>
      </c>
      <c r="B25" s="39">
        <f t="shared" si="0"/>
        <v>18</v>
      </c>
      <c r="C25" s="67">
        <f t="shared" si="1"/>
        <v>34.828454680217376</v>
      </c>
      <c r="D25" s="67">
        <v>27.5</v>
      </c>
      <c r="E25" s="68">
        <v>7.0710678118654755</v>
      </c>
      <c r="F25" s="14">
        <v>0</v>
      </c>
      <c r="G25" s="14">
        <v>2</v>
      </c>
      <c r="H25" s="14">
        <v>0</v>
      </c>
      <c r="I25" s="14">
        <v>2</v>
      </c>
      <c r="J25" s="14">
        <v>8</v>
      </c>
      <c r="K25" s="14">
        <v>5</v>
      </c>
      <c r="L25" s="14">
        <v>0</v>
      </c>
      <c r="M25" s="14">
        <v>1</v>
      </c>
      <c r="N25" s="14">
        <v>0</v>
      </c>
      <c r="O25" s="14">
        <v>0</v>
      </c>
      <c r="P25" s="14">
        <v>0</v>
      </c>
      <c r="Q25" s="39">
        <v>0</v>
      </c>
    </row>
    <row r="26" spans="1:17" x14ac:dyDescent="0.35">
      <c r="A26" s="16">
        <v>0.75</v>
      </c>
      <c r="B26" s="39">
        <f t="shared" si="0"/>
        <v>18</v>
      </c>
      <c r="C26" s="67">
        <f t="shared" si="1"/>
        <v>37.430925614269633</v>
      </c>
      <c r="D26" s="67">
        <v>31.388888888888889</v>
      </c>
      <c r="E26" s="68">
        <v>5.8298308813013726</v>
      </c>
      <c r="F26" s="14">
        <v>0</v>
      </c>
      <c r="G26" s="14">
        <v>0</v>
      </c>
      <c r="H26" s="14">
        <v>0</v>
      </c>
      <c r="I26" s="14">
        <v>2</v>
      </c>
      <c r="J26" s="14">
        <v>6</v>
      </c>
      <c r="K26" s="14">
        <v>6</v>
      </c>
      <c r="L26" s="14">
        <v>2</v>
      </c>
      <c r="M26" s="14">
        <v>2</v>
      </c>
      <c r="N26" s="14">
        <v>0</v>
      </c>
      <c r="O26" s="14">
        <v>0</v>
      </c>
      <c r="P26" s="14">
        <v>0</v>
      </c>
      <c r="Q26" s="39">
        <v>0</v>
      </c>
    </row>
    <row r="27" spans="1:17" x14ac:dyDescent="0.35">
      <c r="A27" s="16">
        <v>0.79166666666666696</v>
      </c>
      <c r="B27" s="39">
        <f t="shared" si="0"/>
        <v>16</v>
      </c>
      <c r="C27" s="67">
        <f t="shared" si="1"/>
        <v>32.945983382063957</v>
      </c>
      <c r="D27" s="67">
        <v>25.9375</v>
      </c>
      <c r="E27" s="68">
        <v>6.7623344095561162</v>
      </c>
      <c r="F27" s="14">
        <v>0</v>
      </c>
      <c r="G27" s="14">
        <v>0</v>
      </c>
      <c r="H27" s="14">
        <v>4</v>
      </c>
      <c r="I27" s="14">
        <v>3</v>
      </c>
      <c r="J27" s="14">
        <v>5</v>
      </c>
      <c r="K27" s="14">
        <v>2</v>
      </c>
      <c r="L27" s="14">
        <v>2</v>
      </c>
      <c r="M27" s="14">
        <v>0</v>
      </c>
      <c r="N27" s="14">
        <v>0</v>
      </c>
      <c r="O27" s="14">
        <v>0</v>
      </c>
      <c r="P27" s="14">
        <v>0</v>
      </c>
      <c r="Q27" s="39">
        <v>0</v>
      </c>
    </row>
    <row r="28" spans="1:17" x14ac:dyDescent="0.35">
      <c r="A28" s="16">
        <v>0.83333333333333304</v>
      </c>
      <c r="B28" s="39">
        <f t="shared" si="0"/>
        <v>13</v>
      </c>
      <c r="C28" s="67">
        <f t="shared" si="1"/>
        <v>36.030356273021049</v>
      </c>
      <c r="D28" s="67">
        <v>30.192307692307693</v>
      </c>
      <c r="E28" s="68">
        <v>5.6330071214910786</v>
      </c>
      <c r="F28" s="14">
        <v>0</v>
      </c>
      <c r="G28" s="14">
        <v>0</v>
      </c>
      <c r="H28" s="14">
        <v>1</v>
      </c>
      <c r="I28" s="14">
        <v>1</v>
      </c>
      <c r="J28" s="14">
        <v>3</v>
      </c>
      <c r="K28" s="14">
        <v>6</v>
      </c>
      <c r="L28" s="14">
        <v>2</v>
      </c>
      <c r="M28" s="14">
        <v>0</v>
      </c>
      <c r="N28" s="14">
        <v>0</v>
      </c>
      <c r="O28" s="14">
        <v>0</v>
      </c>
      <c r="P28" s="14">
        <v>0</v>
      </c>
      <c r="Q28" s="39">
        <v>0</v>
      </c>
    </row>
    <row r="29" spans="1:17" x14ac:dyDescent="0.35">
      <c r="A29" s="16">
        <v>0.875</v>
      </c>
      <c r="B29" s="39">
        <f t="shared" si="0"/>
        <v>11</v>
      </c>
      <c r="C29" s="67">
        <f t="shared" si="1"/>
        <v>34.108506969415863</v>
      </c>
      <c r="D29" s="67">
        <v>29.318181818181817</v>
      </c>
      <c r="E29" s="68">
        <v>4.6220813886858805</v>
      </c>
      <c r="F29" s="14">
        <v>0</v>
      </c>
      <c r="G29" s="14">
        <v>0</v>
      </c>
      <c r="H29" s="14">
        <v>0</v>
      </c>
      <c r="I29" s="14">
        <v>2</v>
      </c>
      <c r="J29" s="14">
        <v>4</v>
      </c>
      <c r="K29" s="14">
        <v>4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39">
        <v>0</v>
      </c>
    </row>
    <row r="30" spans="1:17" x14ac:dyDescent="0.35">
      <c r="A30" s="16">
        <v>0.91666666666666696</v>
      </c>
      <c r="B30" s="39">
        <f t="shared" si="0"/>
        <v>4</v>
      </c>
      <c r="C30" s="67">
        <f t="shared" si="1"/>
        <v>41.689933233348945</v>
      </c>
      <c r="D30" s="67">
        <v>35</v>
      </c>
      <c r="E30" s="68">
        <v>6.4549722436790278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1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39">
        <v>0</v>
      </c>
    </row>
    <row r="31" spans="1:17" ht="15" thickBot="1" x14ac:dyDescent="0.4">
      <c r="A31" s="18">
        <v>0.95833333333333304</v>
      </c>
      <c r="B31" s="47">
        <f t="shared" si="0"/>
        <v>2</v>
      </c>
      <c r="C31" s="69">
        <f t="shared" si="1"/>
        <v>27.5</v>
      </c>
      <c r="D31" s="69">
        <v>27.5</v>
      </c>
      <c r="E31" s="70">
        <v>0</v>
      </c>
      <c r="F31" s="19">
        <v>0</v>
      </c>
      <c r="G31" s="19">
        <v>0</v>
      </c>
      <c r="H31" s="19">
        <v>0</v>
      </c>
      <c r="I31" s="19">
        <v>0</v>
      </c>
      <c r="J31" s="19">
        <v>2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47">
        <v>0</v>
      </c>
    </row>
    <row r="32" spans="1:17" x14ac:dyDescent="0.35">
      <c r="A32" s="21"/>
      <c r="B32" s="39"/>
      <c r="C32" s="67"/>
      <c r="D32" s="67"/>
      <c r="E32" s="6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39"/>
    </row>
    <row r="33" spans="1:17" x14ac:dyDescent="0.35">
      <c r="A33" s="21" t="s">
        <v>15</v>
      </c>
      <c r="B33" s="39"/>
      <c r="C33" s="67"/>
      <c r="D33" s="67"/>
      <c r="E33" s="6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9"/>
    </row>
    <row r="34" spans="1:17" x14ac:dyDescent="0.35">
      <c r="A34" s="21" t="s">
        <v>46</v>
      </c>
      <c r="B34" s="39">
        <f>SUM(B18:B19)</f>
        <v>33</v>
      </c>
      <c r="C34" s="67">
        <f t="shared" ref="C34:C37" si="2">IF(E34&lt;&gt;"-",D34+(1.0364*E34),"-")</f>
        <v>35.035279708318342</v>
      </c>
      <c r="D34" s="67">
        <v>27.651515151515152</v>
      </c>
      <c r="E34" s="68">
        <v>7.1244351184901493</v>
      </c>
      <c r="F34" s="14">
        <f>SUM(F18:F19)</f>
        <v>0</v>
      </c>
      <c r="G34" s="14">
        <f t="shared" ref="G34:Q34" si="3">SUM(G18:G19)</f>
        <v>3</v>
      </c>
      <c r="H34" s="14">
        <f t="shared" si="3"/>
        <v>0</v>
      </c>
      <c r="I34" s="14">
        <f t="shared" si="3"/>
        <v>7</v>
      </c>
      <c r="J34" s="14">
        <f t="shared" si="3"/>
        <v>12</v>
      </c>
      <c r="K34" s="14">
        <f t="shared" si="3"/>
        <v>6</v>
      </c>
      <c r="L34" s="14">
        <f t="shared" si="3"/>
        <v>4</v>
      </c>
      <c r="M34" s="14">
        <f t="shared" si="3"/>
        <v>1</v>
      </c>
      <c r="N34" s="14">
        <f t="shared" si="3"/>
        <v>0</v>
      </c>
      <c r="O34" s="14">
        <f t="shared" si="3"/>
        <v>0</v>
      </c>
      <c r="P34" s="14">
        <f t="shared" si="3"/>
        <v>0</v>
      </c>
      <c r="Q34" s="39">
        <f t="shared" si="3"/>
        <v>0</v>
      </c>
    </row>
    <row r="35" spans="1:17" x14ac:dyDescent="0.35">
      <c r="A35" s="21" t="s">
        <v>47</v>
      </c>
      <c r="B35" s="39">
        <f>SUM(B22:B23)</f>
        <v>55</v>
      </c>
      <c r="C35" s="67">
        <f t="shared" si="2"/>
        <v>34.931193046079578</v>
      </c>
      <c r="D35" s="67">
        <v>28.045454545454547</v>
      </c>
      <c r="E35" s="68">
        <v>6.6439005216374278</v>
      </c>
      <c r="F35" s="14">
        <f>SUM(F22:F23)</f>
        <v>0</v>
      </c>
      <c r="G35" s="14">
        <f t="shared" ref="G35:Q35" si="4">SUM(G22:G23)</f>
        <v>2</v>
      </c>
      <c r="H35" s="14">
        <f t="shared" si="4"/>
        <v>4</v>
      </c>
      <c r="I35" s="14">
        <f t="shared" si="4"/>
        <v>11</v>
      </c>
      <c r="J35" s="14">
        <f t="shared" si="4"/>
        <v>15</v>
      </c>
      <c r="K35" s="14">
        <f t="shared" si="4"/>
        <v>17</v>
      </c>
      <c r="L35" s="14">
        <f t="shared" si="4"/>
        <v>4</v>
      </c>
      <c r="M35" s="14">
        <f t="shared" si="4"/>
        <v>2</v>
      </c>
      <c r="N35" s="14">
        <f t="shared" si="4"/>
        <v>0</v>
      </c>
      <c r="O35" s="14">
        <f t="shared" si="4"/>
        <v>0</v>
      </c>
      <c r="P35" s="14">
        <f t="shared" si="4"/>
        <v>0</v>
      </c>
      <c r="Q35" s="39">
        <f t="shared" si="4"/>
        <v>0</v>
      </c>
    </row>
    <row r="36" spans="1:17" x14ac:dyDescent="0.35">
      <c r="A36" s="21" t="s">
        <v>16</v>
      </c>
      <c r="B36" s="39">
        <f>SUM(B15:B26)</f>
        <v>203</v>
      </c>
      <c r="C36" s="67">
        <f t="shared" si="2"/>
        <v>35.03864992104532</v>
      </c>
      <c r="D36" s="67">
        <v>28.165024630541872</v>
      </c>
      <c r="E36" s="68">
        <v>6.6322127465297642</v>
      </c>
      <c r="F36" s="14">
        <f>SUM(F15:F26)</f>
        <v>0</v>
      </c>
      <c r="G36" s="14">
        <f t="shared" ref="G36:Q36" si="5">SUM(G15:G26)</f>
        <v>9</v>
      </c>
      <c r="H36" s="14">
        <f t="shared" si="5"/>
        <v>10</v>
      </c>
      <c r="I36" s="14">
        <f t="shared" si="5"/>
        <v>38</v>
      </c>
      <c r="J36" s="14">
        <f t="shared" si="5"/>
        <v>68</v>
      </c>
      <c r="K36" s="14">
        <f t="shared" si="5"/>
        <v>53</v>
      </c>
      <c r="L36" s="14">
        <f t="shared" si="5"/>
        <v>17</v>
      </c>
      <c r="M36" s="14">
        <f t="shared" si="5"/>
        <v>7</v>
      </c>
      <c r="N36" s="14">
        <f t="shared" si="5"/>
        <v>1</v>
      </c>
      <c r="O36" s="14">
        <f t="shared" si="5"/>
        <v>0</v>
      </c>
      <c r="P36" s="14">
        <f t="shared" si="5"/>
        <v>0</v>
      </c>
      <c r="Q36" s="39">
        <f t="shared" si="5"/>
        <v>0</v>
      </c>
    </row>
    <row r="37" spans="1:17" x14ac:dyDescent="0.35">
      <c r="A37" s="21" t="s">
        <v>19</v>
      </c>
      <c r="B37" s="39">
        <f>SUM(B8:B31)</f>
        <v>257</v>
      </c>
      <c r="C37" s="67">
        <f t="shared" si="2"/>
        <v>35.905945146575426</v>
      </c>
      <c r="D37" s="67">
        <v>28.6284046692607</v>
      </c>
      <c r="E37" s="68">
        <v>7.0219417959424231</v>
      </c>
      <c r="F37" s="14">
        <f t="shared" ref="F37:Q37" si="6">SUM(F8:F31)</f>
        <v>0</v>
      </c>
      <c r="G37" s="14">
        <f t="shared" si="6"/>
        <v>9</v>
      </c>
      <c r="H37" s="14">
        <f t="shared" si="6"/>
        <v>15</v>
      </c>
      <c r="I37" s="14">
        <f t="shared" si="6"/>
        <v>44</v>
      </c>
      <c r="J37" s="14">
        <f t="shared" si="6"/>
        <v>85</v>
      </c>
      <c r="K37" s="14">
        <f t="shared" ref="K37" si="7">SUM(K8:K31)</f>
        <v>68</v>
      </c>
      <c r="L37" s="14">
        <f t="shared" si="6"/>
        <v>24</v>
      </c>
      <c r="M37" s="14">
        <f t="shared" si="6"/>
        <v>9</v>
      </c>
      <c r="N37" s="14">
        <f t="shared" si="6"/>
        <v>1</v>
      </c>
      <c r="O37" s="14">
        <f t="shared" si="6"/>
        <v>0</v>
      </c>
      <c r="P37" s="14">
        <f t="shared" si="6"/>
        <v>2</v>
      </c>
      <c r="Q37" s="39">
        <f t="shared" si="6"/>
        <v>0</v>
      </c>
    </row>
    <row r="38" spans="1:17" ht="15" thickBot="1" x14ac:dyDescent="0.4">
      <c r="A38" s="22"/>
      <c r="B38" s="47"/>
      <c r="C38" s="69"/>
      <c r="D38" s="55"/>
      <c r="E38" s="5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47"/>
    </row>
    <row r="39" spans="1:17" x14ac:dyDescent="0.35">
      <c r="A39" s="21" t="s">
        <v>20</v>
      </c>
      <c r="B39" s="77">
        <f t="shared" ref="B39:Q39" si="8">INDEX(($A8:$Q19),MATCH(B40,B8:B19,0),1)</f>
        <v>0.45833333333333298</v>
      </c>
      <c r="C39" s="23">
        <f t="shared" si="8"/>
        <v>0</v>
      </c>
      <c r="D39" s="23">
        <f t="shared" si="8"/>
        <v>0</v>
      </c>
      <c r="E39" s="77">
        <f t="shared" si="8"/>
        <v>0</v>
      </c>
      <c r="F39" s="23">
        <f t="shared" si="8"/>
        <v>0</v>
      </c>
      <c r="G39" s="23">
        <f t="shared" si="8"/>
        <v>0.45833333333333298</v>
      </c>
      <c r="H39" s="23">
        <f t="shared" si="8"/>
        <v>0</v>
      </c>
      <c r="I39" s="23">
        <f t="shared" si="8"/>
        <v>0.41666666666666702</v>
      </c>
      <c r="J39" s="23">
        <f t="shared" si="8"/>
        <v>0.41666666666666702</v>
      </c>
      <c r="K39" s="23">
        <f t="shared" si="8"/>
        <v>0.45833333333333298</v>
      </c>
      <c r="L39" s="23">
        <f t="shared" si="8"/>
        <v>0.375</v>
      </c>
      <c r="M39" s="23">
        <f t="shared" si="8"/>
        <v>0.125</v>
      </c>
      <c r="N39" s="23">
        <f t="shared" si="8"/>
        <v>0</v>
      </c>
      <c r="O39" s="23">
        <f t="shared" si="8"/>
        <v>0</v>
      </c>
      <c r="P39" s="23">
        <f t="shared" si="8"/>
        <v>0</v>
      </c>
      <c r="Q39" s="77">
        <f t="shared" si="8"/>
        <v>0</v>
      </c>
    </row>
    <row r="40" spans="1:17" s="28" customFormat="1" x14ac:dyDescent="0.35">
      <c r="A40" s="25"/>
      <c r="B40" s="78">
        <f t="shared" ref="B40:Q40" si="9">MAX(B8:B19)</f>
        <v>18</v>
      </c>
      <c r="C40" s="88">
        <f t="shared" si="9"/>
        <v>64.485364040652144</v>
      </c>
      <c r="D40" s="88">
        <f t="shared" si="9"/>
        <v>42.5</v>
      </c>
      <c r="E40" s="89">
        <f t="shared" si="9"/>
        <v>21.213203435596427</v>
      </c>
      <c r="F40" s="26">
        <f t="shared" si="9"/>
        <v>0</v>
      </c>
      <c r="G40" s="26">
        <f t="shared" si="9"/>
        <v>2</v>
      </c>
      <c r="H40" s="26">
        <f t="shared" si="9"/>
        <v>0</v>
      </c>
      <c r="I40" s="26">
        <f t="shared" si="9"/>
        <v>4</v>
      </c>
      <c r="J40" s="26">
        <f t="shared" si="9"/>
        <v>8</v>
      </c>
      <c r="K40" s="26">
        <f t="shared" si="9"/>
        <v>6</v>
      </c>
      <c r="L40" s="26">
        <f t="shared" si="9"/>
        <v>2</v>
      </c>
      <c r="M40" s="26">
        <f t="shared" si="9"/>
        <v>1</v>
      </c>
      <c r="N40" s="26">
        <f t="shared" si="9"/>
        <v>0</v>
      </c>
      <c r="O40" s="26">
        <f t="shared" si="9"/>
        <v>0</v>
      </c>
      <c r="P40" s="26">
        <f t="shared" si="9"/>
        <v>1</v>
      </c>
      <c r="Q40" s="78">
        <f t="shared" si="9"/>
        <v>0</v>
      </c>
    </row>
    <row r="41" spans="1:17" x14ac:dyDescent="0.35">
      <c r="A41" s="21"/>
      <c r="B41" s="39"/>
      <c r="C41" s="67"/>
      <c r="D41" s="52"/>
      <c r="E41" s="5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39"/>
    </row>
    <row r="42" spans="1:17" x14ac:dyDescent="0.35">
      <c r="A42" s="21" t="s">
        <v>21</v>
      </c>
      <c r="B42" s="77">
        <f t="shared" ref="B42:Q42" si="10">INDEX(($A20:$Q31),MATCH(B43,B20:B31,0),1)</f>
        <v>0.625</v>
      </c>
      <c r="C42" s="23">
        <f t="shared" si="10"/>
        <v>0.91666666666666696</v>
      </c>
      <c r="D42" s="23">
        <f t="shared" si="10"/>
        <v>0.91666666666666696</v>
      </c>
      <c r="E42" s="77">
        <f t="shared" si="10"/>
        <v>0.58333333333333304</v>
      </c>
      <c r="F42" s="23">
        <f t="shared" si="10"/>
        <v>0.5</v>
      </c>
      <c r="G42" s="23">
        <f t="shared" si="10"/>
        <v>0.58333333333333304</v>
      </c>
      <c r="H42" s="23">
        <f t="shared" si="10"/>
        <v>0.79166666666666696</v>
      </c>
      <c r="I42" s="23">
        <f t="shared" si="10"/>
        <v>0.625</v>
      </c>
      <c r="J42" s="23">
        <f t="shared" si="10"/>
        <v>0.625</v>
      </c>
      <c r="K42" s="23">
        <f t="shared" si="10"/>
        <v>0.625</v>
      </c>
      <c r="L42" s="23">
        <f t="shared" si="10"/>
        <v>0.54166666666666696</v>
      </c>
      <c r="M42" s="23">
        <f t="shared" si="10"/>
        <v>0.58333333333333304</v>
      </c>
      <c r="N42" s="23">
        <f t="shared" si="10"/>
        <v>0.5</v>
      </c>
      <c r="O42" s="23">
        <f t="shared" si="10"/>
        <v>0.5</v>
      </c>
      <c r="P42" s="23">
        <f t="shared" si="10"/>
        <v>0.5</v>
      </c>
      <c r="Q42" s="77">
        <f t="shared" si="10"/>
        <v>0.5</v>
      </c>
    </row>
    <row r="43" spans="1:17" s="28" customFormat="1" ht="15" thickBot="1" x14ac:dyDescent="0.4">
      <c r="A43" s="30"/>
      <c r="B43" s="79">
        <f t="shared" ref="B43:Q43" si="11">MAX(B20:B31)</f>
        <v>32</v>
      </c>
      <c r="C43" s="90">
        <f t="shared" si="11"/>
        <v>41.689933233348945</v>
      </c>
      <c r="D43" s="90">
        <f t="shared" si="11"/>
        <v>35</v>
      </c>
      <c r="E43" s="91">
        <f t="shared" si="11"/>
        <v>8.6602540378443873</v>
      </c>
      <c r="F43" s="31">
        <f t="shared" si="11"/>
        <v>0</v>
      </c>
      <c r="G43" s="31">
        <f t="shared" si="11"/>
        <v>2</v>
      </c>
      <c r="H43" s="31">
        <f t="shared" si="11"/>
        <v>4</v>
      </c>
      <c r="I43" s="31">
        <f t="shared" si="11"/>
        <v>7</v>
      </c>
      <c r="J43" s="31">
        <f t="shared" si="11"/>
        <v>11</v>
      </c>
      <c r="K43" s="31">
        <f t="shared" si="11"/>
        <v>11</v>
      </c>
      <c r="L43" s="31">
        <f t="shared" si="11"/>
        <v>2</v>
      </c>
      <c r="M43" s="31">
        <f t="shared" si="11"/>
        <v>2</v>
      </c>
      <c r="N43" s="31">
        <f t="shared" si="11"/>
        <v>1</v>
      </c>
      <c r="O43" s="31">
        <f t="shared" si="11"/>
        <v>0</v>
      </c>
      <c r="P43" s="31">
        <f t="shared" si="11"/>
        <v>0</v>
      </c>
      <c r="Q43" s="79">
        <f t="shared" si="11"/>
        <v>0</v>
      </c>
    </row>
    <row r="45" spans="1:17" x14ac:dyDescent="0.35">
      <c r="A45" s="4" t="s">
        <v>22</v>
      </c>
      <c r="Q45" s="6"/>
    </row>
    <row r="48" spans="1:17" x14ac:dyDescent="0.35">
      <c r="A48" s="4"/>
      <c r="B48" s="4"/>
      <c r="D48" s="83"/>
      <c r="E48" s="83"/>
      <c r="P48" s="4"/>
    </row>
    <row r="49" spans="1:17" x14ac:dyDescent="0.35">
      <c r="A49" s="5"/>
    </row>
    <row r="50" spans="1:17" x14ac:dyDescent="0.35">
      <c r="A50" s="6" t="s">
        <v>1</v>
      </c>
      <c r="B50" s="4" t="str">
        <f>'Flow Summary'!M4</f>
        <v>Northbound</v>
      </c>
      <c r="I50" s="7"/>
      <c r="P50" s="4"/>
    </row>
    <row r="52" spans="1:17" ht="15" thickBot="1" x14ac:dyDescent="0.4"/>
    <row r="53" spans="1:17" s="2" customFormat="1" ht="29.5" thickBot="1" x14ac:dyDescent="0.4">
      <c r="A53" s="10" t="s">
        <v>5</v>
      </c>
      <c r="B53" s="74" t="s">
        <v>23</v>
      </c>
      <c r="C53" s="75" t="s">
        <v>30</v>
      </c>
      <c r="D53" s="75" t="s">
        <v>31</v>
      </c>
      <c r="E53" s="76" t="s">
        <v>32</v>
      </c>
      <c r="F53" s="86" t="str">
        <f>F7</f>
        <v>Bin 1              &lt;10mph</v>
      </c>
      <c r="G53" s="86" t="str">
        <f t="shared" ref="G53:Q53" si="12">G7</f>
        <v>Bin 2                10&lt;15</v>
      </c>
      <c r="H53" s="86" t="str">
        <f t="shared" si="12"/>
        <v>Bin 3                15&lt;20</v>
      </c>
      <c r="I53" s="86" t="str">
        <f t="shared" si="12"/>
        <v>Bin 4                20&lt;25</v>
      </c>
      <c r="J53" s="86" t="str">
        <f t="shared" si="12"/>
        <v>Bin 5                25&lt;30</v>
      </c>
      <c r="K53" s="86" t="str">
        <f t="shared" si="12"/>
        <v>Bin 6                30&lt;35</v>
      </c>
      <c r="L53" s="86" t="str">
        <f t="shared" si="12"/>
        <v>Bin 7                35&lt;40</v>
      </c>
      <c r="M53" s="86" t="str">
        <f t="shared" si="12"/>
        <v>Bin 8                40&lt;45</v>
      </c>
      <c r="N53" s="86" t="str">
        <f t="shared" si="12"/>
        <v>Bin 9                45&lt;50</v>
      </c>
      <c r="O53" s="86" t="str">
        <f t="shared" si="12"/>
        <v>Bin 10                50&lt;55</v>
      </c>
      <c r="P53" s="86" t="str">
        <f t="shared" si="12"/>
        <v>Bin 11                55&lt;60</v>
      </c>
      <c r="Q53" s="87" t="str">
        <f t="shared" si="12"/>
        <v>Bin 12              &gt;=60</v>
      </c>
    </row>
    <row r="54" spans="1:17" x14ac:dyDescent="0.35">
      <c r="A54" s="13">
        <v>0</v>
      </c>
      <c r="B54" s="39">
        <f t="shared" ref="B54:B77" si="13">SUM(F54:Q54)</f>
        <v>2</v>
      </c>
      <c r="C54" s="67">
        <f t="shared" ref="C54:C77" si="14">IF(E54&lt;&gt;"-",D54+(1.0364*E54),"-")</f>
        <v>29.82845468021738</v>
      </c>
      <c r="D54" s="67">
        <v>22.5</v>
      </c>
      <c r="E54" s="68">
        <v>7.0710678118654755</v>
      </c>
      <c r="F54" s="14">
        <v>0</v>
      </c>
      <c r="G54" s="14">
        <v>0</v>
      </c>
      <c r="H54" s="14">
        <v>1</v>
      </c>
      <c r="I54" s="14">
        <v>0</v>
      </c>
      <c r="J54" s="14">
        <v>1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39">
        <v>0</v>
      </c>
    </row>
    <row r="55" spans="1:17" x14ac:dyDescent="0.35">
      <c r="A55" s="16">
        <v>4.1666666666666699E-2</v>
      </c>
      <c r="B55" s="39">
        <f t="shared" si="13"/>
        <v>3</v>
      </c>
      <c r="C55" s="67">
        <f t="shared" si="14"/>
        <v>22.5</v>
      </c>
      <c r="D55" s="67">
        <v>22.5</v>
      </c>
      <c r="E55" s="68">
        <v>0</v>
      </c>
      <c r="F55" s="14">
        <v>0</v>
      </c>
      <c r="G55" s="14">
        <v>0</v>
      </c>
      <c r="H55" s="14">
        <v>0</v>
      </c>
      <c r="I55" s="14">
        <v>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39">
        <v>0</v>
      </c>
    </row>
    <row r="56" spans="1:17" x14ac:dyDescent="0.35">
      <c r="A56" s="16">
        <v>8.3333333333333301E-2</v>
      </c>
      <c r="B56" s="39">
        <f t="shared" si="13"/>
        <v>1</v>
      </c>
      <c r="C56" s="67" t="str">
        <f t="shared" si="14"/>
        <v>-</v>
      </c>
      <c r="D56" s="67">
        <v>27.5</v>
      </c>
      <c r="E56" s="68" t="s">
        <v>45</v>
      </c>
      <c r="F56" s="14">
        <v>0</v>
      </c>
      <c r="G56" s="14">
        <v>0</v>
      </c>
      <c r="H56" s="14">
        <v>0</v>
      </c>
      <c r="I56" s="14">
        <v>0</v>
      </c>
      <c r="J56" s="14">
        <v>1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39">
        <v>0</v>
      </c>
    </row>
    <row r="57" spans="1:17" x14ac:dyDescent="0.35">
      <c r="A57" s="16">
        <v>0.125</v>
      </c>
      <c r="B57" s="39">
        <f t="shared" si="13"/>
        <v>0</v>
      </c>
      <c r="C57" s="67" t="str">
        <f t="shared" si="14"/>
        <v>-</v>
      </c>
      <c r="D57" s="67" t="s">
        <v>45</v>
      </c>
      <c r="E57" s="68" t="s">
        <v>45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39">
        <v>0</v>
      </c>
    </row>
    <row r="58" spans="1:17" x14ac:dyDescent="0.35">
      <c r="A58" s="16">
        <v>0.16666666666666699</v>
      </c>
      <c r="B58" s="39">
        <f t="shared" si="13"/>
        <v>1</v>
      </c>
      <c r="C58" s="67" t="str">
        <f t="shared" si="14"/>
        <v>-</v>
      </c>
      <c r="D58" s="67">
        <v>27.5</v>
      </c>
      <c r="E58" s="68" t="s">
        <v>45</v>
      </c>
      <c r="F58" s="14">
        <v>0</v>
      </c>
      <c r="G58" s="14">
        <v>0</v>
      </c>
      <c r="H58" s="14">
        <v>0</v>
      </c>
      <c r="I58" s="14">
        <v>0</v>
      </c>
      <c r="J58" s="14">
        <v>1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39">
        <v>0</v>
      </c>
    </row>
    <row r="59" spans="1:17" x14ac:dyDescent="0.35">
      <c r="A59" s="16">
        <v>0.20833333333333301</v>
      </c>
      <c r="B59" s="39">
        <f t="shared" si="13"/>
        <v>1</v>
      </c>
      <c r="C59" s="67" t="str">
        <f t="shared" si="14"/>
        <v>-</v>
      </c>
      <c r="D59" s="67">
        <v>32.5</v>
      </c>
      <c r="E59" s="68" t="s">
        <v>45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39">
        <v>0</v>
      </c>
    </row>
    <row r="60" spans="1:17" x14ac:dyDescent="0.35">
      <c r="A60" s="16">
        <v>0.25</v>
      </c>
      <c r="B60" s="39">
        <f t="shared" si="13"/>
        <v>0</v>
      </c>
      <c r="C60" s="67" t="str">
        <f t="shared" si="14"/>
        <v>-</v>
      </c>
      <c r="D60" s="67" t="s">
        <v>45</v>
      </c>
      <c r="E60" s="68" t="s">
        <v>45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39">
        <v>0</v>
      </c>
    </row>
    <row r="61" spans="1:17" x14ac:dyDescent="0.35">
      <c r="A61" s="16">
        <v>0.29166666666666702</v>
      </c>
      <c r="B61" s="39">
        <f t="shared" si="13"/>
        <v>0</v>
      </c>
      <c r="C61" s="67" t="str">
        <f t="shared" si="14"/>
        <v>-</v>
      </c>
      <c r="D61" s="67" t="s">
        <v>45</v>
      </c>
      <c r="E61" s="68" t="s">
        <v>45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39">
        <v>0</v>
      </c>
    </row>
    <row r="62" spans="1:17" x14ac:dyDescent="0.35">
      <c r="A62" s="16">
        <v>0.33333333333333298</v>
      </c>
      <c r="B62" s="39">
        <f t="shared" si="13"/>
        <v>0</v>
      </c>
      <c r="C62" s="67" t="str">
        <f t="shared" si="14"/>
        <v>-</v>
      </c>
      <c r="D62" s="67" t="s">
        <v>45</v>
      </c>
      <c r="E62" s="68" t="s">
        <v>45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39">
        <v>0</v>
      </c>
    </row>
    <row r="63" spans="1:17" x14ac:dyDescent="0.35">
      <c r="A63" s="16">
        <v>0.375</v>
      </c>
      <c r="B63" s="39">
        <f t="shared" si="13"/>
        <v>6</v>
      </c>
      <c r="C63" s="67">
        <f t="shared" si="14"/>
        <v>30.442380320639952</v>
      </c>
      <c r="D63" s="67">
        <v>24.166666666666668</v>
      </c>
      <c r="E63" s="68">
        <v>6.0553007081949861</v>
      </c>
      <c r="F63" s="14">
        <v>0</v>
      </c>
      <c r="G63" s="14">
        <v>1</v>
      </c>
      <c r="H63" s="14">
        <v>0</v>
      </c>
      <c r="I63" s="14">
        <v>1</v>
      </c>
      <c r="J63" s="14">
        <v>4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39">
        <v>0</v>
      </c>
    </row>
    <row r="64" spans="1:17" x14ac:dyDescent="0.35">
      <c r="A64" s="16">
        <v>0.41666666666666702</v>
      </c>
      <c r="B64" s="39">
        <f t="shared" si="13"/>
        <v>12</v>
      </c>
      <c r="C64" s="67">
        <f t="shared" si="14"/>
        <v>27.659511057025426</v>
      </c>
      <c r="D64" s="67">
        <v>23.333333333333332</v>
      </c>
      <c r="E64" s="68">
        <v>4.1742355496836128</v>
      </c>
      <c r="F64" s="14">
        <v>0</v>
      </c>
      <c r="G64" s="14">
        <v>1</v>
      </c>
      <c r="H64" s="14">
        <v>0</v>
      </c>
      <c r="I64" s="14">
        <v>7</v>
      </c>
      <c r="J64" s="14">
        <v>4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39">
        <v>0</v>
      </c>
    </row>
    <row r="65" spans="1:17" x14ac:dyDescent="0.35">
      <c r="A65" s="16">
        <v>0.45833333333333298</v>
      </c>
      <c r="B65" s="39">
        <f t="shared" si="13"/>
        <v>15</v>
      </c>
      <c r="C65" s="67">
        <f t="shared" si="14"/>
        <v>29.018050081690919</v>
      </c>
      <c r="D65" s="67">
        <v>25.166666666666668</v>
      </c>
      <c r="E65" s="68">
        <v>3.7161167647860385</v>
      </c>
      <c r="F65" s="14">
        <v>0</v>
      </c>
      <c r="G65" s="14">
        <v>0</v>
      </c>
      <c r="H65" s="14">
        <v>1</v>
      </c>
      <c r="I65" s="14">
        <v>6</v>
      </c>
      <c r="J65" s="14">
        <v>7</v>
      </c>
      <c r="K65" s="14">
        <v>1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39">
        <v>0</v>
      </c>
    </row>
    <row r="66" spans="1:17" x14ac:dyDescent="0.35">
      <c r="A66" s="16">
        <v>0.5</v>
      </c>
      <c r="B66" s="39">
        <f t="shared" si="13"/>
        <v>19</v>
      </c>
      <c r="C66" s="67">
        <f t="shared" si="14"/>
        <v>26.617187516868093</v>
      </c>
      <c r="D66" s="67">
        <v>20.710526315789473</v>
      </c>
      <c r="E66" s="68">
        <v>5.6992099585860849</v>
      </c>
      <c r="F66" s="14">
        <v>2</v>
      </c>
      <c r="G66" s="14">
        <v>1</v>
      </c>
      <c r="H66" s="14">
        <v>2</v>
      </c>
      <c r="I66" s="14">
        <v>11</v>
      </c>
      <c r="J66" s="14">
        <v>3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39">
        <v>0</v>
      </c>
    </row>
    <row r="67" spans="1:17" x14ac:dyDescent="0.35">
      <c r="A67" s="16">
        <v>0.54166666666666696</v>
      </c>
      <c r="B67" s="39">
        <f t="shared" si="13"/>
        <v>19</v>
      </c>
      <c r="C67" s="67">
        <f t="shared" si="14"/>
        <v>28.646780154265077</v>
      </c>
      <c r="D67" s="67">
        <v>24.342105263157894</v>
      </c>
      <c r="E67" s="68">
        <v>4.1534879304391952</v>
      </c>
      <c r="F67" s="14">
        <v>0</v>
      </c>
      <c r="G67" s="14">
        <v>0</v>
      </c>
      <c r="H67" s="14">
        <v>2</v>
      </c>
      <c r="I67" s="14">
        <v>10</v>
      </c>
      <c r="J67" s="14">
        <v>5</v>
      </c>
      <c r="K67" s="14">
        <v>2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39">
        <v>0</v>
      </c>
    </row>
    <row r="68" spans="1:17" x14ac:dyDescent="0.35">
      <c r="A68" s="16">
        <v>0.58333333333333304</v>
      </c>
      <c r="B68" s="39">
        <f t="shared" si="13"/>
        <v>23</v>
      </c>
      <c r="C68" s="67">
        <f t="shared" si="14"/>
        <v>30.198720876372899</v>
      </c>
      <c r="D68" s="67">
        <v>24.478260869565219</v>
      </c>
      <c r="E68" s="68">
        <v>5.5195484434655357</v>
      </c>
      <c r="F68" s="14">
        <v>1</v>
      </c>
      <c r="G68" s="14">
        <v>0</v>
      </c>
      <c r="H68" s="14">
        <v>2</v>
      </c>
      <c r="I68" s="14">
        <v>9</v>
      </c>
      <c r="J68" s="14">
        <v>8</v>
      </c>
      <c r="K68" s="14">
        <v>3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39">
        <v>0</v>
      </c>
    </row>
    <row r="69" spans="1:17" x14ac:dyDescent="0.35">
      <c r="A69" s="16">
        <v>0.625</v>
      </c>
      <c r="B69" s="39">
        <f t="shared" si="13"/>
        <v>31</v>
      </c>
      <c r="C69" s="67">
        <f t="shared" si="14"/>
        <v>28.839817418378765</v>
      </c>
      <c r="D69" s="67">
        <v>23</v>
      </c>
      <c r="E69" s="68">
        <v>5.634713834792322</v>
      </c>
      <c r="F69" s="14">
        <v>1</v>
      </c>
      <c r="G69" s="14">
        <v>3</v>
      </c>
      <c r="H69" s="14">
        <v>1</v>
      </c>
      <c r="I69" s="14">
        <v>15</v>
      </c>
      <c r="J69" s="14">
        <v>9</v>
      </c>
      <c r="K69" s="14">
        <v>2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39">
        <v>0</v>
      </c>
    </row>
    <row r="70" spans="1:17" x14ac:dyDescent="0.35">
      <c r="A70" s="16">
        <v>0.66666666666666696</v>
      </c>
      <c r="B70" s="39">
        <f t="shared" si="13"/>
        <v>19</v>
      </c>
      <c r="C70" s="67">
        <f t="shared" si="14"/>
        <v>29.291608956157578</v>
      </c>
      <c r="D70" s="67">
        <v>24.342105263157894</v>
      </c>
      <c r="E70" s="68">
        <v>4.7756693294091903</v>
      </c>
      <c r="F70" s="14">
        <v>0</v>
      </c>
      <c r="G70" s="14">
        <v>0</v>
      </c>
      <c r="H70" s="14">
        <v>3</v>
      </c>
      <c r="I70" s="14">
        <v>8</v>
      </c>
      <c r="J70" s="14">
        <v>7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39">
        <v>0</v>
      </c>
    </row>
    <row r="71" spans="1:17" x14ac:dyDescent="0.35">
      <c r="A71" s="16">
        <v>0.70833333333333304</v>
      </c>
      <c r="B71" s="39">
        <f t="shared" si="13"/>
        <v>22</v>
      </c>
      <c r="C71" s="67">
        <f t="shared" si="14"/>
        <v>27.78780672206668</v>
      </c>
      <c r="D71" s="67">
        <v>23.181818181818183</v>
      </c>
      <c r="E71" s="68">
        <v>4.4442189697496097</v>
      </c>
      <c r="F71" s="14">
        <v>0</v>
      </c>
      <c r="G71" s="14">
        <v>0</v>
      </c>
      <c r="H71" s="14">
        <v>5</v>
      </c>
      <c r="I71" s="14">
        <v>11</v>
      </c>
      <c r="J71" s="14">
        <v>4</v>
      </c>
      <c r="K71" s="14">
        <v>2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39">
        <v>0</v>
      </c>
    </row>
    <row r="72" spans="1:17" x14ac:dyDescent="0.35">
      <c r="A72" s="16">
        <v>0.75</v>
      </c>
      <c r="B72" s="39">
        <f t="shared" si="13"/>
        <v>24</v>
      </c>
      <c r="C72" s="67">
        <f t="shared" si="14"/>
        <v>30.296851352718196</v>
      </c>
      <c r="D72" s="67">
        <v>24.791666666666668</v>
      </c>
      <c r="E72" s="68">
        <v>5.3118339309644229</v>
      </c>
      <c r="F72" s="14">
        <v>0</v>
      </c>
      <c r="G72" s="14">
        <v>1</v>
      </c>
      <c r="H72" s="14">
        <v>1</v>
      </c>
      <c r="I72" s="14">
        <v>11</v>
      </c>
      <c r="J72" s="14">
        <v>10</v>
      </c>
      <c r="K72" s="14">
        <v>0</v>
      </c>
      <c r="L72" s="14">
        <v>0</v>
      </c>
      <c r="M72" s="14">
        <v>1</v>
      </c>
      <c r="N72" s="14">
        <v>0</v>
      </c>
      <c r="O72" s="14">
        <v>0</v>
      </c>
      <c r="P72" s="14">
        <v>0</v>
      </c>
      <c r="Q72" s="39">
        <v>0</v>
      </c>
    </row>
    <row r="73" spans="1:17" x14ac:dyDescent="0.35">
      <c r="A73" s="16">
        <v>0.79166666666666696</v>
      </c>
      <c r="B73" s="39">
        <f t="shared" si="13"/>
        <v>15</v>
      </c>
      <c r="C73" s="67">
        <f t="shared" si="14"/>
        <v>29.755304775034659</v>
      </c>
      <c r="D73" s="67">
        <v>23.5</v>
      </c>
      <c r="E73" s="68">
        <v>6.035608621222174</v>
      </c>
      <c r="F73" s="14">
        <v>0</v>
      </c>
      <c r="G73" s="14">
        <v>2</v>
      </c>
      <c r="H73" s="14">
        <v>2</v>
      </c>
      <c r="I73" s="14">
        <v>3</v>
      </c>
      <c r="J73" s="14">
        <v>7</v>
      </c>
      <c r="K73" s="14">
        <v>1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39">
        <v>0</v>
      </c>
    </row>
    <row r="74" spans="1:17" x14ac:dyDescent="0.35">
      <c r="A74" s="16">
        <v>0.83333333333333304</v>
      </c>
      <c r="B74" s="39">
        <f t="shared" si="13"/>
        <v>8</v>
      </c>
      <c r="C74" s="67">
        <f t="shared" si="14"/>
        <v>28.306939796384061</v>
      </c>
      <c r="D74" s="67">
        <v>25.625</v>
      </c>
      <c r="E74" s="68">
        <v>2.5877458475338284</v>
      </c>
      <c r="F74" s="14">
        <v>0</v>
      </c>
      <c r="G74" s="14">
        <v>0</v>
      </c>
      <c r="H74" s="14">
        <v>0</v>
      </c>
      <c r="I74" s="14">
        <v>3</v>
      </c>
      <c r="J74" s="14">
        <v>5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39">
        <v>0</v>
      </c>
    </row>
    <row r="75" spans="1:17" x14ac:dyDescent="0.35">
      <c r="A75" s="16">
        <v>0.875</v>
      </c>
      <c r="B75" s="39">
        <f t="shared" si="13"/>
        <v>5</v>
      </c>
      <c r="C75" s="67">
        <f t="shared" si="14"/>
        <v>25.817460851880782</v>
      </c>
      <c r="D75" s="67">
        <v>23.5</v>
      </c>
      <c r="E75" s="68">
        <v>2.2360679774997898</v>
      </c>
      <c r="F75" s="14">
        <v>0</v>
      </c>
      <c r="G75" s="14">
        <v>0</v>
      </c>
      <c r="H75" s="14">
        <v>0</v>
      </c>
      <c r="I75" s="14">
        <v>4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39">
        <v>0</v>
      </c>
    </row>
    <row r="76" spans="1:17" x14ac:dyDescent="0.35">
      <c r="A76" s="16">
        <v>0.91666666666666696</v>
      </c>
      <c r="B76" s="39">
        <f t="shared" si="13"/>
        <v>6</v>
      </c>
      <c r="C76" s="67">
        <f t="shared" si="14"/>
        <v>30.567534553005117</v>
      </c>
      <c r="D76" s="67">
        <v>26.666666666666668</v>
      </c>
      <c r="E76" s="68">
        <v>3.7638632635453968</v>
      </c>
      <c r="F76" s="14">
        <v>0</v>
      </c>
      <c r="G76" s="14">
        <v>0</v>
      </c>
      <c r="H76" s="14">
        <v>0</v>
      </c>
      <c r="I76" s="14">
        <v>2</v>
      </c>
      <c r="J76" s="14">
        <v>3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39">
        <v>0</v>
      </c>
    </row>
    <row r="77" spans="1:17" ht="15" thickBot="1" x14ac:dyDescent="0.4">
      <c r="A77" s="18">
        <v>0.95833333333333304</v>
      </c>
      <c r="B77" s="47">
        <f t="shared" si="13"/>
        <v>8</v>
      </c>
      <c r="C77" s="69">
        <f t="shared" si="14"/>
        <v>31.199497980773522</v>
      </c>
      <c r="D77" s="69">
        <v>26.875</v>
      </c>
      <c r="E77" s="70">
        <v>4.1726148019814007</v>
      </c>
      <c r="F77" s="19">
        <v>0</v>
      </c>
      <c r="G77" s="19">
        <v>0</v>
      </c>
      <c r="H77" s="19">
        <v>0</v>
      </c>
      <c r="I77" s="19">
        <v>3</v>
      </c>
      <c r="J77" s="19">
        <v>3</v>
      </c>
      <c r="K77" s="19">
        <v>2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47">
        <v>0</v>
      </c>
    </row>
    <row r="78" spans="1:17" x14ac:dyDescent="0.35">
      <c r="A78" s="21"/>
      <c r="B78" s="39"/>
      <c r="C78" s="67"/>
      <c r="D78" s="67"/>
      <c r="E78" s="68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39"/>
    </row>
    <row r="79" spans="1:17" x14ac:dyDescent="0.35">
      <c r="A79" s="21" t="s">
        <v>15</v>
      </c>
      <c r="B79" s="39"/>
      <c r="C79" s="67"/>
      <c r="D79" s="67"/>
      <c r="E79" s="68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39"/>
    </row>
    <row r="80" spans="1:17" x14ac:dyDescent="0.35">
      <c r="A80" s="21" t="s">
        <v>46</v>
      </c>
      <c r="B80" s="39">
        <f>SUM(B64:B65)</f>
        <v>27</v>
      </c>
      <c r="C80" s="67">
        <f t="shared" ref="C80:C83" si="15">IF(E80&lt;&gt;"-",D80+(1.0364*E80),"-")</f>
        <v>28.454414208689084</v>
      </c>
      <c r="D80" s="67">
        <v>24.351851851851851</v>
      </c>
      <c r="E80" s="68">
        <v>3.9584739066356938</v>
      </c>
      <c r="F80" s="14">
        <f>SUM(F64:F65)</f>
        <v>0</v>
      </c>
      <c r="G80" s="14">
        <f t="shared" ref="G80:Q80" si="16">SUM(G64:G65)</f>
        <v>1</v>
      </c>
      <c r="H80" s="14">
        <f t="shared" si="16"/>
        <v>1</v>
      </c>
      <c r="I80" s="14">
        <f t="shared" si="16"/>
        <v>13</v>
      </c>
      <c r="J80" s="14">
        <f t="shared" si="16"/>
        <v>11</v>
      </c>
      <c r="K80" s="14">
        <f t="shared" si="16"/>
        <v>1</v>
      </c>
      <c r="L80" s="14">
        <f t="shared" si="16"/>
        <v>0</v>
      </c>
      <c r="M80" s="14">
        <f t="shared" si="16"/>
        <v>0</v>
      </c>
      <c r="N80" s="14">
        <f t="shared" si="16"/>
        <v>0</v>
      </c>
      <c r="O80" s="14">
        <f t="shared" si="16"/>
        <v>0</v>
      </c>
      <c r="P80" s="14">
        <f t="shared" si="16"/>
        <v>0</v>
      </c>
      <c r="Q80" s="39">
        <f t="shared" si="16"/>
        <v>0</v>
      </c>
    </row>
    <row r="81" spans="1:17" x14ac:dyDescent="0.35">
      <c r="A81" s="21" t="s">
        <v>47</v>
      </c>
      <c r="B81" s="39">
        <f>SUM(B68:B69)</f>
        <v>54</v>
      </c>
      <c r="C81" s="67">
        <f t="shared" si="15"/>
        <v>29.415130093060167</v>
      </c>
      <c r="D81" s="67">
        <v>23.62962962962963</v>
      </c>
      <c r="E81" s="68">
        <v>5.5823045768337884</v>
      </c>
      <c r="F81" s="14">
        <f>SUM(F68:F69)</f>
        <v>2</v>
      </c>
      <c r="G81" s="14">
        <f t="shared" ref="G81:Q81" si="17">SUM(G68:G69)</f>
        <v>3</v>
      </c>
      <c r="H81" s="14">
        <f t="shared" si="17"/>
        <v>3</v>
      </c>
      <c r="I81" s="14">
        <f t="shared" si="17"/>
        <v>24</v>
      </c>
      <c r="J81" s="14">
        <f t="shared" si="17"/>
        <v>17</v>
      </c>
      <c r="K81" s="14">
        <f t="shared" si="17"/>
        <v>5</v>
      </c>
      <c r="L81" s="14">
        <f t="shared" si="17"/>
        <v>0</v>
      </c>
      <c r="M81" s="14">
        <f t="shared" si="17"/>
        <v>0</v>
      </c>
      <c r="N81" s="14">
        <f t="shared" si="17"/>
        <v>0</v>
      </c>
      <c r="O81" s="14">
        <f t="shared" si="17"/>
        <v>0</v>
      </c>
      <c r="P81" s="14">
        <f t="shared" si="17"/>
        <v>0</v>
      </c>
      <c r="Q81" s="39">
        <f t="shared" si="17"/>
        <v>0</v>
      </c>
    </row>
    <row r="82" spans="1:17" x14ac:dyDescent="0.35">
      <c r="A82" s="21" t="s">
        <v>16</v>
      </c>
      <c r="B82" s="39">
        <f>SUM(B61:B72)</f>
        <v>190</v>
      </c>
      <c r="C82" s="67">
        <f t="shared" si="15"/>
        <v>28.942016284810272</v>
      </c>
      <c r="D82" s="67">
        <v>23.694736842105264</v>
      </c>
      <c r="E82" s="68">
        <v>5.0629867258828698</v>
      </c>
      <c r="F82" s="14">
        <f>SUM(F61:F72)</f>
        <v>4</v>
      </c>
      <c r="G82" s="14">
        <f t="shared" ref="G82:Q82" si="18">SUM(G61:G72)</f>
        <v>7</v>
      </c>
      <c r="H82" s="14">
        <f t="shared" si="18"/>
        <v>17</v>
      </c>
      <c r="I82" s="14">
        <f t="shared" si="18"/>
        <v>89</v>
      </c>
      <c r="J82" s="14">
        <f t="shared" si="18"/>
        <v>61</v>
      </c>
      <c r="K82" s="14">
        <f t="shared" si="18"/>
        <v>10</v>
      </c>
      <c r="L82" s="14">
        <f t="shared" si="18"/>
        <v>1</v>
      </c>
      <c r="M82" s="14">
        <f t="shared" si="18"/>
        <v>1</v>
      </c>
      <c r="N82" s="14">
        <f t="shared" si="18"/>
        <v>0</v>
      </c>
      <c r="O82" s="14">
        <f t="shared" si="18"/>
        <v>0</v>
      </c>
      <c r="P82" s="14">
        <f t="shared" si="18"/>
        <v>0</v>
      </c>
      <c r="Q82" s="39">
        <f t="shared" si="18"/>
        <v>0</v>
      </c>
    </row>
    <row r="83" spans="1:17" x14ac:dyDescent="0.35">
      <c r="A83" s="21" t="s">
        <v>19</v>
      </c>
      <c r="B83" s="39">
        <f>SUM(B54:B77)</f>
        <v>240</v>
      </c>
      <c r="C83" s="67">
        <f t="shared" si="15"/>
        <v>29.126822982078707</v>
      </c>
      <c r="D83" s="67">
        <v>23.966666666666665</v>
      </c>
      <c r="E83" s="68">
        <v>4.9789235000116179</v>
      </c>
      <c r="F83" s="14">
        <f t="shared" ref="F83:Q83" si="19">SUM(F54:F77)</f>
        <v>4</v>
      </c>
      <c r="G83" s="14">
        <f t="shared" si="19"/>
        <v>9</v>
      </c>
      <c r="H83" s="14">
        <f t="shared" si="19"/>
        <v>20</v>
      </c>
      <c r="I83" s="14">
        <f t="shared" si="19"/>
        <v>107</v>
      </c>
      <c r="J83" s="14">
        <f t="shared" si="19"/>
        <v>83</v>
      </c>
      <c r="K83" s="14">
        <f t="shared" ref="K83" si="20">SUM(K54:K77)</f>
        <v>15</v>
      </c>
      <c r="L83" s="14">
        <f t="shared" si="19"/>
        <v>1</v>
      </c>
      <c r="M83" s="14">
        <f t="shared" si="19"/>
        <v>1</v>
      </c>
      <c r="N83" s="14">
        <f t="shared" si="19"/>
        <v>0</v>
      </c>
      <c r="O83" s="14">
        <f t="shared" si="19"/>
        <v>0</v>
      </c>
      <c r="P83" s="14">
        <f t="shared" si="19"/>
        <v>0</v>
      </c>
      <c r="Q83" s="39">
        <f t="shared" si="19"/>
        <v>0</v>
      </c>
    </row>
    <row r="84" spans="1:17" ht="15" thickBot="1" x14ac:dyDescent="0.4">
      <c r="A84" s="22"/>
      <c r="B84" s="47"/>
      <c r="C84" s="69"/>
      <c r="D84" s="55"/>
      <c r="E84" s="54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47"/>
    </row>
    <row r="85" spans="1:17" x14ac:dyDescent="0.35">
      <c r="A85" s="21" t="s">
        <v>20</v>
      </c>
      <c r="B85" s="77">
        <f>INDEX(($A54:$Q65),MATCH(B86,B54:B65,0),1)</f>
        <v>0.45833333333333298</v>
      </c>
      <c r="C85" s="23">
        <f t="shared" ref="C85:O85" si="21">INDEX(($A54:$Q65),MATCH(C86,C54:C65,0),1)</f>
        <v>0.375</v>
      </c>
      <c r="D85" s="23">
        <f t="shared" si="21"/>
        <v>0.20833333333333301</v>
      </c>
      <c r="E85" s="77">
        <f t="shared" si="21"/>
        <v>0</v>
      </c>
      <c r="F85" s="23">
        <f t="shared" si="21"/>
        <v>0</v>
      </c>
      <c r="G85" s="23">
        <f t="shared" si="21"/>
        <v>0.375</v>
      </c>
      <c r="H85" s="23">
        <f t="shared" si="21"/>
        <v>0</v>
      </c>
      <c r="I85" s="23">
        <f t="shared" si="21"/>
        <v>0.41666666666666702</v>
      </c>
      <c r="J85" s="23">
        <f t="shared" si="21"/>
        <v>0.45833333333333298</v>
      </c>
      <c r="K85" s="23">
        <f t="shared" si="21"/>
        <v>0.20833333333333301</v>
      </c>
      <c r="L85" s="23">
        <f t="shared" si="21"/>
        <v>0</v>
      </c>
      <c r="M85" s="23">
        <f t="shared" si="21"/>
        <v>0</v>
      </c>
      <c r="N85" s="23">
        <f t="shared" si="21"/>
        <v>0</v>
      </c>
      <c r="O85" s="23">
        <f t="shared" si="21"/>
        <v>0</v>
      </c>
      <c r="P85" s="23">
        <f>INDEX(($A54:$Q65),MATCH(P86,P54:P65,0),1)</f>
        <v>0</v>
      </c>
      <c r="Q85" s="77">
        <f t="shared" ref="Q85" si="22">INDEX(($A54:$Q65),MATCH(Q86,Q54:Q65,0),1)</f>
        <v>0</v>
      </c>
    </row>
    <row r="86" spans="1:17" s="28" customFormat="1" x14ac:dyDescent="0.35">
      <c r="A86" s="25"/>
      <c r="B86" s="78">
        <f t="shared" ref="B86:Q86" si="23">MAX(B54:B65)</f>
        <v>15</v>
      </c>
      <c r="C86" s="88">
        <f t="shared" si="23"/>
        <v>30.442380320639952</v>
      </c>
      <c r="D86" s="88">
        <f t="shared" si="23"/>
        <v>32.5</v>
      </c>
      <c r="E86" s="89">
        <f t="shared" si="23"/>
        <v>7.0710678118654755</v>
      </c>
      <c r="F86" s="26">
        <f t="shared" si="23"/>
        <v>0</v>
      </c>
      <c r="G86" s="26">
        <f t="shared" si="23"/>
        <v>1</v>
      </c>
      <c r="H86" s="26">
        <f t="shared" si="23"/>
        <v>1</v>
      </c>
      <c r="I86" s="26">
        <f t="shared" si="23"/>
        <v>7</v>
      </c>
      <c r="J86" s="26">
        <f t="shared" si="23"/>
        <v>7</v>
      </c>
      <c r="K86" s="26">
        <f t="shared" si="23"/>
        <v>1</v>
      </c>
      <c r="L86" s="26">
        <f t="shared" si="23"/>
        <v>0</v>
      </c>
      <c r="M86" s="26">
        <f t="shared" si="23"/>
        <v>0</v>
      </c>
      <c r="N86" s="26">
        <f t="shared" si="23"/>
        <v>0</v>
      </c>
      <c r="O86" s="26">
        <f t="shared" si="23"/>
        <v>0</v>
      </c>
      <c r="P86" s="26">
        <f t="shared" si="23"/>
        <v>0</v>
      </c>
      <c r="Q86" s="78">
        <f t="shared" si="23"/>
        <v>0</v>
      </c>
    </row>
    <row r="87" spans="1:17" x14ac:dyDescent="0.35">
      <c r="A87" s="21"/>
      <c r="B87" s="39"/>
      <c r="C87" s="67"/>
      <c r="D87" s="52"/>
      <c r="E87" s="5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39"/>
    </row>
    <row r="88" spans="1:17" x14ac:dyDescent="0.35">
      <c r="A88" s="21" t="s">
        <v>21</v>
      </c>
      <c r="B88" s="77">
        <f>INDEX(($A66:$Q77),MATCH(B89,B66:B77,0),1)</f>
        <v>0.625</v>
      </c>
      <c r="C88" s="23">
        <f t="shared" ref="C88:Q88" si="24">INDEX(($A66:$Q77),MATCH(C89,C66:C77,0),1)</f>
        <v>0.95833333333333304</v>
      </c>
      <c r="D88" s="23">
        <f t="shared" si="24"/>
        <v>0.95833333333333304</v>
      </c>
      <c r="E88" s="77">
        <f t="shared" si="24"/>
        <v>0.79166666666666696</v>
      </c>
      <c r="F88" s="23">
        <f t="shared" si="24"/>
        <v>0.5</v>
      </c>
      <c r="G88" s="23">
        <f t="shared" si="24"/>
        <v>0.625</v>
      </c>
      <c r="H88" s="23">
        <f t="shared" si="24"/>
        <v>0.70833333333333304</v>
      </c>
      <c r="I88" s="23">
        <f t="shared" si="24"/>
        <v>0.625</v>
      </c>
      <c r="J88" s="23">
        <f t="shared" si="24"/>
        <v>0.75</v>
      </c>
      <c r="K88" s="23">
        <f t="shared" si="24"/>
        <v>0.58333333333333304</v>
      </c>
      <c r="L88" s="23">
        <f t="shared" si="24"/>
        <v>0.66666666666666696</v>
      </c>
      <c r="M88" s="23">
        <f t="shared" si="24"/>
        <v>0.75</v>
      </c>
      <c r="N88" s="23">
        <f t="shared" si="24"/>
        <v>0.5</v>
      </c>
      <c r="O88" s="23">
        <f t="shared" si="24"/>
        <v>0.5</v>
      </c>
      <c r="P88" s="23">
        <f t="shared" si="24"/>
        <v>0.5</v>
      </c>
      <c r="Q88" s="77">
        <f t="shared" si="24"/>
        <v>0.5</v>
      </c>
    </row>
    <row r="89" spans="1:17" s="28" customFormat="1" ht="15" thickBot="1" x14ac:dyDescent="0.4">
      <c r="A89" s="30"/>
      <c r="B89" s="79">
        <f t="shared" ref="B89:Q89" si="25">MAX(B66:B77)</f>
        <v>31</v>
      </c>
      <c r="C89" s="90">
        <f t="shared" si="25"/>
        <v>31.199497980773522</v>
      </c>
      <c r="D89" s="90">
        <f t="shared" si="25"/>
        <v>26.875</v>
      </c>
      <c r="E89" s="91">
        <f t="shared" si="25"/>
        <v>6.035608621222174</v>
      </c>
      <c r="F89" s="31">
        <f t="shared" si="25"/>
        <v>2</v>
      </c>
      <c r="G89" s="31">
        <f t="shared" si="25"/>
        <v>3</v>
      </c>
      <c r="H89" s="31">
        <f t="shared" si="25"/>
        <v>5</v>
      </c>
      <c r="I89" s="31">
        <f t="shared" si="25"/>
        <v>15</v>
      </c>
      <c r="J89" s="31">
        <f t="shared" si="25"/>
        <v>10</v>
      </c>
      <c r="K89" s="31">
        <f t="shared" si="25"/>
        <v>3</v>
      </c>
      <c r="L89" s="31">
        <f t="shared" si="25"/>
        <v>1</v>
      </c>
      <c r="M89" s="31">
        <f t="shared" si="25"/>
        <v>1</v>
      </c>
      <c r="N89" s="31">
        <f t="shared" si="25"/>
        <v>0</v>
      </c>
      <c r="O89" s="31">
        <f t="shared" si="25"/>
        <v>0</v>
      </c>
      <c r="P89" s="31">
        <f t="shared" si="25"/>
        <v>0</v>
      </c>
      <c r="Q89" s="79">
        <f t="shared" si="25"/>
        <v>0</v>
      </c>
    </row>
    <row r="91" spans="1:17" x14ac:dyDescent="0.35">
      <c r="A91" s="4" t="s">
        <v>22</v>
      </c>
      <c r="Q91" s="6"/>
    </row>
    <row r="94" spans="1:17" x14ac:dyDescent="0.35">
      <c r="A94" s="4"/>
      <c r="B94" s="4"/>
      <c r="D94" s="83"/>
      <c r="E94" s="83"/>
      <c r="P94" s="4"/>
    </row>
    <row r="95" spans="1:17" x14ac:dyDescent="0.35">
      <c r="A95" s="5"/>
    </row>
    <row r="96" spans="1:17" x14ac:dyDescent="0.35">
      <c r="A96" s="6" t="s">
        <v>1</v>
      </c>
      <c r="B96" s="4" t="s">
        <v>4</v>
      </c>
      <c r="I96" s="7"/>
      <c r="P96" s="4"/>
    </row>
    <row r="98" spans="1:17" ht="15" thickBot="1" x14ac:dyDescent="0.4"/>
    <row r="99" spans="1:17" s="2" customFormat="1" ht="29.5" thickBot="1" x14ac:dyDescent="0.4">
      <c r="A99" s="10" t="s">
        <v>5</v>
      </c>
      <c r="B99" s="74" t="s">
        <v>23</v>
      </c>
      <c r="C99" s="75" t="s">
        <v>30</v>
      </c>
      <c r="D99" s="75" t="s">
        <v>31</v>
      </c>
      <c r="E99" s="76" t="s">
        <v>32</v>
      </c>
      <c r="F99" s="86" t="str">
        <f>F7</f>
        <v>Bin 1              &lt;10mph</v>
      </c>
      <c r="G99" s="86" t="str">
        <f t="shared" ref="G99:Q99" si="26">G7</f>
        <v>Bin 2                10&lt;15</v>
      </c>
      <c r="H99" s="86" t="str">
        <f t="shared" si="26"/>
        <v>Bin 3                15&lt;20</v>
      </c>
      <c r="I99" s="86" t="str">
        <f t="shared" si="26"/>
        <v>Bin 4                20&lt;25</v>
      </c>
      <c r="J99" s="86" t="str">
        <f t="shared" si="26"/>
        <v>Bin 5                25&lt;30</v>
      </c>
      <c r="K99" s="86" t="str">
        <f t="shared" si="26"/>
        <v>Bin 6                30&lt;35</v>
      </c>
      <c r="L99" s="86" t="str">
        <f t="shared" si="26"/>
        <v>Bin 7                35&lt;40</v>
      </c>
      <c r="M99" s="86" t="str">
        <f t="shared" si="26"/>
        <v>Bin 8                40&lt;45</v>
      </c>
      <c r="N99" s="86" t="str">
        <f t="shared" si="26"/>
        <v>Bin 9                45&lt;50</v>
      </c>
      <c r="O99" s="86" t="str">
        <f t="shared" si="26"/>
        <v>Bin 10                50&lt;55</v>
      </c>
      <c r="P99" s="86" t="str">
        <f t="shared" si="26"/>
        <v>Bin 11                55&lt;60</v>
      </c>
      <c r="Q99" s="87" t="str">
        <f t="shared" si="26"/>
        <v>Bin 12              &gt;=60</v>
      </c>
    </row>
    <row r="100" spans="1:17" x14ac:dyDescent="0.35">
      <c r="A100" s="13">
        <v>0</v>
      </c>
      <c r="B100" s="39">
        <f t="shared" ref="B100:B123" si="27">SUM(F100:Q100)</f>
        <v>4</v>
      </c>
      <c r="C100" s="67">
        <f t="shared" ref="C100:C123" si="28">IF(E100&lt;&gt;"-",D100+(1.0364*E100),"-")</f>
        <v>50.450974569643847</v>
      </c>
      <c r="D100" s="67">
        <v>32.5</v>
      </c>
      <c r="E100" s="68">
        <v>17.320508075688775</v>
      </c>
      <c r="F100" s="14">
        <f>F54+F8</f>
        <v>0</v>
      </c>
      <c r="G100" s="14">
        <f t="shared" ref="G100:Q115" si="29">G54+G8</f>
        <v>0</v>
      </c>
      <c r="H100" s="14">
        <f t="shared" si="29"/>
        <v>1</v>
      </c>
      <c r="I100" s="14">
        <f t="shared" si="29"/>
        <v>0</v>
      </c>
      <c r="J100" s="14">
        <f t="shared" si="29"/>
        <v>2</v>
      </c>
      <c r="K100" s="14">
        <f t="shared" si="29"/>
        <v>0</v>
      </c>
      <c r="L100" s="14">
        <f t="shared" si="29"/>
        <v>0</v>
      </c>
      <c r="M100" s="14">
        <f t="shared" si="29"/>
        <v>0</v>
      </c>
      <c r="N100" s="14">
        <f t="shared" si="29"/>
        <v>0</v>
      </c>
      <c r="O100" s="14">
        <f t="shared" si="29"/>
        <v>0</v>
      </c>
      <c r="P100" s="14">
        <f t="shared" si="29"/>
        <v>1</v>
      </c>
      <c r="Q100" s="39">
        <f t="shared" si="29"/>
        <v>0</v>
      </c>
    </row>
    <row r="101" spans="1:17" x14ac:dyDescent="0.35">
      <c r="A101" s="16">
        <v>4.1666666666666699E-2</v>
      </c>
      <c r="B101" s="39">
        <f t="shared" si="27"/>
        <v>3</v>
      </c>
      <c r="C101" s="67">
        <f t="shared" si="28"/>
        <v>22.5</v>
      </c>
      <c r="D101" s="67">
        <v>22.5</v>
      </c>
      <c r="E101" s="68">
        <v>0</v>
      </c>
      <c r="F101" s="14">
        <f t="shared" ref="F101:Q116" si="30">F55+F9</f>
        <v>0</v>
      </c>
      <c r="G101" s="14">
        <f t="shared" si="30"/>
        <v>0</v>
      </c>
      <c r="H101" s="14">
        <f t="shared" si="30"/>
        <v>0</v>
      </c>
      <c r="I101" s="14">
        <f t="shared" si="30"/>
        <v>3</v>
      </c>
      <c r="J101" s="14">
        <f t="shared" si="30"/>
        <v>0</v>
      </c>
      <c r="K101" s="14">
        <f t="shared" si="29"/>
        <v>0</v>
      </c>
      <c r="L101" s="14">
        <f t="shared" si="30"/>
        <v>0</v>
      </c>
      <c r="M101" s="14">
        <f t="shared" si="30"/>
        <v>0</v>
      </c>
      <c r="N101" s="14">
        <f t="shared" si="30"/>
        <v>0</v>
      </c>
      <c r="O101" s="14">
        <f t="shared" si="30"/>
        <v>0</v>
      </c>
      <c r="P101" s="14">
        <f t="shared" si="30"/>
        <v>0</v>
      </c>
      <c r="Q101" s="39">
        <f t="shared" si="30"/>
        <v>0</v>
      </c>
    </row>
    <row r="102" spans="1:17" x14ac:dyDescent="0.35">
      <c r="A102" s="16">
        <v>8.3333333333333301E-2</v>
      </c>
      <c r="B102" s="39">
        <f t="shared" si="27"/>
        <v>1</v>
      </c>
      <c r="C102" s="67" t="str">
        <f t="shared" si="28"/>
        <v>-</v>
      </c>
      <c r="D102" s="67">
        <v>27.5</v>
      </c>
      <c r="E102" s="68" t="s">
        <v>45</v>
      </c>
      <c r="F102" s="14">
        <f t="shared" si="30"/>
        <v>0</v>
      </c>
      <c r="G102" s="14">
        <f t="shared" si="30"/>
        <v>0</v>
      </c>
      <c r="H102" s="14">
        <f t="shared" si="30"/>
        <v>0</v>
      </c>
      <c r="I102" s="14">
        <f t="shared" si="30"/>
        <v>0</v>
      </c>
      <c r="J102" s="14">
        <f t="shared" si="30"/>
        <v>1</v>
      </c>
      <c r="K102" s="14">
        <f t="shared" si="29"/>
        <v>0</v>
      </c>
      <c r="L102" s="14">
        <f t="shared" si="30"/>
        <v>0</v>
      </c>
      <c r="M102" s="14">
        <f t="shared" si="30"/>
        <v>0</v>
      </c>
      <c r="N102" s="14">
        <f t="shared" si="30"/>
        <v>0</v>
      </c>
      <c r="O102" s="14">
        <f t="shared" si="30"/>
        <v>0</v>
      </c>
      <c r="P102" s="14">
        <f t="shared" si="30"/>
        <v>0</v>
      </c>
      <c r="Q102" s="39">
        <f t="shared" si="30"/>
        <v>0</v>
      </c>
    </row>
    <row r="103" spans="1:17" x14ac:dyDescent="0.35">
      <c r="A103" s="16">
        <v>0.125</v>
      </c>
      <c r="B103" s="39">
        <f t="shared" si="27"/>
        <v>1</v>
      </c>
      <c r="C103" s="67" t="str">
        <f t="shared" si="28"/>
        <v>-</v>
      </c>
      <c r="D103" s="67">
        <v>42.5</v>
      </c>
      <c r="E103" s="68" t="s">
        <v>45</v>
      </c>
      <c r="F103" s="14">
        <f t="shared" si="30"/>
        <v>0</v>
      </c>
      <c r="G103" s="14">
        <f t="shared" si="30"/>
        <v>0</v>
      </c>
      <c r="H103" s="14">
        <f t="shared" si="30"/>
        <v>0</v>
      </c>
      <c r="I103" s="14">
        <f t="shared" si="30"/>
        <v>0</v>
      </c>
      <c r="J103" s="14">
        <f t="shared" si="30"/>
        <v>0</v>
      </c>
      <c r="K103" s="14">
        <f t="shared" si="29"/>
        <v>0</v>
      </c>
      <c r="L103" s="14">
        <f t="shared" si="30"/>
        <v>0</v>
      </c>
      <c r="M103" s="14">
        <f t="shared" si="30"/>
        <v>1</v>
      </c>
      <c r="N103" s="14">
        <f t="shared" si="30"/>
        <v>0</v>
      </c>
      <c r="O103" s="14">
        <f t="shared" si="30"/>
        <v>0</v>
      </c>
      <c r="P103" s="14">
        <f t="shared" si="30"/>
        <v>0</v>
      </c>
      <c r="Q103" s="39">
        <f t="shared" si="30"/>
        <v>0</v>
      </c>
    </row>
    <row r="104" spans="1:17" x14ac:dyDescent="0.35">
      <c r="A104" s="16">
        <v>0.16666666666666699</v>
      </c>
      <c r="B104" s="39">
        <f t="shared" si="27"/>
        <v>1</v>
      </c>
      <c r="C104" s="67" t="str">
        <f t="shared" si="28"/>
        <v>-</v>
      </c>
      <c r="D104" s="67">
        <v>27.5</v>
      </c>
      <c r="E104" s="68" t="s">
        <v>45</v>
      </c>
      <c r="F104" s="14">
        <f t="shared" si="30"/>
        <v>0</v>
      </c>
      <c r="G104" s="14">
        <f t="shared" si="30"/>
        <v>0</v>
      </c>
      <c r="H104" s="14">
        <f t="shared" si="30"/>
        <v>0</v>
      </c>
      <c r="I104" s="14">
        <f t="shared" si="30"/>
        <v>0</v>
      </c>
      <c r="J104" s="14">
        <f t="shared" si="30"/>
        <v>1</v>
      </c>
      <c r="K104" s="14">
        <f t="shared" si="29"/>
        <v>0</v>
      </c>
      <c r="L104" s="14">
        <f t="shared" si="30"/>
        <v>0</v>
      </c>
      <c r="M104" s="14">
        <f t="shared" si="30"/>
        <v>0</v>
      </c>
      <c r="N104" s="14">
        <f t="shared" si="30"/>
        <v>0</v>
      </c>
      <c r="O104" s="14">
        <f t="shared" si="30"/>
        <v>0</v>
      </c>
      <c r="P104" s="14">
        <f t="shared" si="30"/>
        <v>0</v>
      </c>
      <c r="Q104" s="39">
        <f t="shared" si="30"/>
        <v>0</v>
      </c>
    </row>
    <row r="105" spans="1:17" x14ac:dyDescent="0.35">
      <c r="A105" s="16">
        <v>0.20833333333333301</v>
      </c>
      <c r="B105" s="39">
        <f t="shared" si="27"/>
        <v>1</v>
      </c>
      <c r="C105" s="67" t="str">
        <f t="shared" si="28"/>
        <v>-</v>
      </c>
      <c r="D105" s="67">
        <v>32.5</v>
      </c>
      <c r="E105" s="68" t="s">
        <v>45</v>
      </c>
      <c r="F105" s="14">
        <f t="shared" si="30"/>
        <v>0</v>
      </c>
      <c r="G105" s="14">
        <f t="shared" si="30"/>
        <v>0</v>
      </c>
      <c r="H105" s="14">
        <f t="shared" si="30"/>
        <v>0</v>
      </c>
      <c r="I105" s="14">
        <f t="shared" si="30"/>
        <v>0</v>
      </c>
      <c r="J105" s="14">
        <f t="shared" si="30"/>
        <v>0</v>
      </c>
      <c r="K105" s="14">
        <f t="shared" si="29"/>
        <v>1</v>
      </c>
      <c r="L105" s="14">
        <f t="shared" si="30"/>
        <v>0</v>
      </c>
      <c r="M105" s="14">
        <f t="shared" si="30"/>
        <v>0</v>
      </c>
      <c r="N105" s="14">
        <f t="shared" si="30"/>
        <v>0</v>
      </c>
      <c r="O105" s="14">
        <f t="shared" si="30"/>
        <v>0</v>
      </c>
      <c r="P105" s="14">
        <f t="shared" si="30"/>
        <v>0</v>
      </c>
      <c r="Q105" s="39">
        <f t="shared" si="30"/>
        <v>0</v>
      </c>
    </row>
    <row r="106" spans="1:17" x14ac:dyDescent="0.35">
      <c r="A106" s="16">
        <v>0.25</v>
      </c>
      <c r="B106" s="39">
        <f t="shared" si="27"/>
        <v>5</v>
      </c>
      <c r="C106" s="67">
        <f t="shared" si="28"/>
        <v>49.652867233702509</v>
      </c>
      <c r="D106" s="67">
        <v>37.5</v>
      </c>
      <c r="E106" s="68">
        <v>11.726039399558575</v>
      </c>
      <c r="F106" s="14">
        <f t="shared" si="30"/>
        <v>0</v>
      </c>
      <c r="G106" s="14">
        <f t="shared" si="30"/>
        <v>0</v>
      </c>
      <c r="H106" s="14">
        <f t="shared" si="30"/>
        <v>0</v>
      </c>
      <c r="I106" s="14">
        <f t="shared" si="30"/>
        <v>0</v>
      </c>
      <c r="J106" s="14">
        <f t="shared" si="30"/>
        <v>1</v>
      </c>
      <c r="K106" s="14">
        <f t="shared" si="29"/>
        <v>2</v>
      </c>
      <c r="L106" s="14">
        <f t="shared" si="30"/>
        <v>1</v>
      </c>
      <c r="M106" s="14">
        <f t="shared" si="30"/>
        <v>0</v>
      </c>
      <c r="N106" s="14">
        <f t="shared" si="30"/>
        <v>0</v>
      </c>
      <c r="O106" s="14">
        <f t="shared" si="30"/>
        <v>0</v>
      </c>
      <c r="P106" s="14">
        <f t="shared" si="30"/>
        <v>1</v>
      </c>
      <c r="Q106" s="39">
        <f t="shared" si="30"/>
        <v>0</v>
      </c>
    </row>
    <row r="107" spans="1:17" x14ac:dyDescent="0.35">
      <c r="A107" s="16">
        <v>0.29166666666666702</v>
      </c>
      <c r="B107" s="39">
        <f t="shared" si="27"/>
        <v>1</v>
      </c>
      <c r="C107" s="67" t="str">
        <f t="shared" si="28"/>
        <v>-</v>
      </c>
      <c r="D107" s="67">
        <v>32.5</v>
      </c>
      <c r="E107" s="68" t="s">
        <v>45</v>
      </c>
      <c r="F107" s="14">
        <f t="shared" si="30"/>
        <v>0</v>
      </c>
      <c r="G107" s="14">
        <f t="shared" si="30"/>
        <v>0</v>
      </c>
      <c r="H107" s="14">
        <f t="shared" si="30"/>
        <v>0</v>
      </c>
      <c r="I107" s="14">
        <f t="shared" si="30"/>
        <v>0</v>
      </c>
      <c r="J107" s="14">
        <f t="shared" si="30"/>
        <v>0</v>
      </c>
      <c r="K107" s="14">
        <f t="shared" si="29"/>
        <v>1</v>
      </c>
      <c r="L107" s="14">
        <f t="shared" si="30"/>
        <v>0</v>
      </c>
      <c r="M107" s="14">
        <f t="shared" si="30"/>
        <v>0</v>
      </c>
      <c r="N107" s="14">
        <f t="shared" si="30"/>
        <v>0</v>
      </c>
      <c r="O107" s="14">
        <f t="shared" si="30"/>
        <v>0</v>
      </c>
      <c r="P107" s="14">
        <f t="shared" si="30"/>
        <v>0</v>
      </c>
      <c r="Q107" s="39">
        <f t="shared" si="30"/>
        <v>0</v>
      </c>
    </row>
    <row r="108" spans="1:17" x14ac:dyDescent="0.35">
      <c r="A108" s="16">
        <v>0.33333333333333298</v>
      </c>
      <c r="B108" s="39">
        <f t="shared" si="27"/>
        <v>3</v>
      </c>
      <c r="C108" s="67">
        <f t="shared" si="28"/>
        <v>37.158495761607291</v>
      </c>
      <c r="D108" s="67">
        <v>34.166666666666664</v>
      </c>
      <c r="E108" s="68">
        <v>2.8867513459481158</v>
      </c>
      <c r="F108" s="14">
        <f t="shared" si="30"/>
        <v>0</v>
      </c>
      <c r="G108" s="14">
        <f t="shared" si="30"/>
        <v>0</v>
      </c>
      <c r="H108" s="14">
        <f t="shared" si="30"/>
        <v>0</v>
      </c>
      <c r="I108" s="14">
        <f t="shared" si="30"/>
        <v>0</v>
      </c>
      <c r="J108" s="14">
        <f t="shared" si="30"/>
        <v>0</v>
      </c>
      <c r="K108" s="14">
        <f t="shared" si="29"/>
        <v>2</v>
      </c>
      <c r="L108" s="14">
        <f t="shared" si="30"/>
        <v>1</v>
      </c>
      <c r="M108" s="14">
        <f t="shared" si="30"/>
        <v>0</v>
      </c>
      <c r="N108" s="14">
        <f t="shared" si="30"/>
        <v>0</v>
      </c>
      <c r="O108" s="14">
        <f t="shared" si="30"/>
        <v>0</v>
      </c>
      <c r="P108" s="14">
        <f t="shared" si="30"/>
        <v>0</v>
      </c>
      <c r="Q108" s="39">
        <f t="shared" si="30"/>
        <v>0</v>
      </c>
    </row>
    <row r="109" spans="1:17" x14ac:dyDescent="0.35">
      <c r="A109" s="16">
        <v>0.375</v>
      </c>
      <c r="B109" s="39">
        <f t="shared" si="27"/>
        <v>15</v>
      </c>
      <c r="C109" s="67">
        <f t="shared" si="28"/>
        <v>34.755304775034659</v>
      </c>
      <c r="D109" s="67">
        <v>28.5</v>
      </c>
      <c r="E109" s="68">
        <v>6.035608621222174</v>
      </c>
      <c r="F109" s="14">
        <f t="shared" si="30"/>
        <v>0</v>
      </c>
      <c r="G109" s="14">
        <f t="shared" si="30"/>
        <v>1</v>
      </c>
      <c r="H109" s="14">
        <f t="shared" si="30"/>
        <v>0</v>
      </c>
      <c r="I109" s="14">
        <f t="shared" si="30"/>
        <v>1</v>
      </c>
      <c r="J109" s="14">
        <f t="shared" si="30"/>
        <v>8</v>
      </c>
      <c r="K109" s="14">
        <f t="shared" si="29"/>
        <v>3</v>
      </c>
      <c r="L109" s="14">
        <f t="shared" si="30"/>
        <v>2</v>
      </c>
      <c r="M109" s="14">
        <f t="shared" si="30"/>
        <v>0</v>
      </c>
      <c r="N109" s="14">
        <f t="shared" si="30"/>
        <v>0</v>
      </c>
      <c r="O109" s="14">
        <f t="shared" si="30"/>
        <v>0</v>
      </c>
      <c r="P109" s="14">
        <f t="shared" si="30"/>
        <v>0</v>
      </c>
      <c r="Q109" s="39">
        <f t="shared" si="30"/>
        <v>0</v>
      </c>
    </row>
    <row r="110" spans="1:17" x14ac:dyDescent="0.35">
      <c r="A110" s="16">
        <v>0.41666666666666702</v>
      </c>
      <c r="B110" s="39">
        <f t="shared" si="27"/>
        <v>27</v>
      </c>
      <c r="C110" s="67">
        <f t="shared" si="28"/>
        <v>30.727254970584738</v>
      </c>
      <c r="D110" s="67">
        <v>25.092592592592592</v>
      </c>
      <c r="E110" s="68">
        <v>5.4367641624779486</v>
      </c>
      <c r="F110" s="14">
        <f t="shared" si="30"/>
        <v>0</v>
      </c>
      <c r="G110" s="14">
        <f t="shared" si="30"/>
        <v>2</v>
      </c>
      <c r="H110" s="14">
        <f t="shared" si="30"/>
        <v>0</v>
      </c>
      <c r="I110" s="14">
        <f t="shared" si="30"/>
        <v>11</v>
      </c>
      <c r="J110" s="14">
        <f t="shared" si="30"/>
        <v>12</v>
      </c>
      <c r="K110" s="14">
        <f t="shared" si="29"/>
        <v>0</v>
      </c>
      <c r="L110" s="14">
        <f t="shared" si="30"/>
        <v>2</v>
      </c>
      <c r="M110" s="14">
        <f t="shared" si="30"/>
        <v>0</v>
      </c>
      <c r="N110" s="14">
        <f t="shared" si="30"/>
        <v>0</v>
      </c>
      <c r="O110" s="14">
        <f t="shared" si="30"/>
        <v>0</v>
      </c>
      <c r="P110" s="14">
        <f t="shared" si="30"/>
        <v>0</v>
      </c>
      <c r="Q110" s="39">
        <f t="shared" si="30"/>
        <v>0</v>
      </c>
    </row>
    <row r="111" spans="1:17" x14ac:dyDescent="0.35">
      <c r="A111" s="16">
        <v>0.45833333333333298</v>
      </c>
      <c r="B111" s="39">
        <f t="shared" si="27"/>
        <v>33</v>
      </c>
      <c r="C111" s="67">
        <f t="shared" si="28"/>
        <v>33.822249143398864</v>
      </c>
      <c r="D111" s="67">
        <v>27.045454545454547</v>
      </c>
      <c r="E111" s="68">
        <v>6.5387829003708227</v>
      </c>
      <c r="F111" s="14">
        <f t="shared" si="30"/>
        <v>0</v>
      </c>
      <c r="G111" s="14">
        <f t="shared" si="30"/>
        <v>2</v>
      </c>
      <c r="H111" s="14">
        <f t="shared" si="30"/>
        <v>1</v>
      </c>
      <c r="I111" s="14">
        <f t="shared" si="30"/>
        <v>9</v>
      </c>
      <c r="J111" s="14">
        <f t="shared" si="30"/>
        <v>11</v>
      </c>
      <c r="K111" s="14">
        <f t="shared" si="29"/>
        <v>7</v>
      </c>
      <c r="L111" s="14">
        <f t="shared" si="30"/>
        <v>2</v>
      </c>
      <c r="M111" s="14">
        <f t="shared" si="30"/>
        <v>1</v>
      </c>
      <c r="N111" s="14">
        <f t="shared" si="30"/>
        <v>0</v>
      </c>
      <c r="O111" s="14">
        <f t="shared" si="30"/>
        <v>0</v>
      </c>
      <c r="P111" s="14">
        <f t="shared" si="30"/>
        <v>0</v>
      </c>
      <c r="Q111" s="39">
        <f t="shared" si="30"/>
        <v>0</v>
      </c>
    </row>
    <row r="112" spans="1:17" x14ac:dyDescent="0.35">
      <c r="A112" s="16">
        <v>0.5</v>
      </c>
      <c r="B112" s="39">
        <f t="shared" si="27"/>
        <v>40</v>
      </c>
      <c r="C112" s="67">
        <f t="shared" si="28"/>
        <v>32.201594939334385</v>
      </c>
      <c r="D112" s="67">
        <v>24.024999999999999</v>
      </c>
      <c r="E112" s="68">
        <v>7.8894200495314406</v>
      </c>
      <c r="F112" s="14">
        <f t="shared" si="30"/>
        <v>2</v>
      </c>
      <c r="G112" s="14">
        <f t="shared" si="30"/>
        <v>2</v>
      </c>
      <c r="H112" s="14">
        <f t="shared" si="30"/>
        <v>5</v>
      </c>
      <c r="I112" s="14">
        <f t="shared" si="30"/>
        <v>16</v>
      </c>
      <c r="J112" s="14">
        <f t="shared" si="30"/>
        <v>9</v>
      </c>
      <c r="K112" s="14">
        <f t="shared" si="29"/>
        <v>3</v>
      </c>
      <c r="L112" s="14">
        <f t="shared" si="30"/>
        <v>1</v>
      </c>
      <c r="M112" s="14">
        <f t="shared" si="30"/>
        <v>1</v>
      </c>
      <c r="N112" s="14">
        <f t="shared" si="30"/>
        <v>1</v>
      </c>
      <c r="O112" s="14">
        <f t="shared" si="30"/>
        <v>0</v>
      </c>
      <c r="P112" s="14">
        <f t="shared" si="30"/>
        <v>0</v>
      </c>
      <c r="Q112" s="39">
        <f t="shared" si="30"/>
        <v>0</v>
      </c>
    </row>
    <row r="113" spans="1:17" x14ac:dyDescent="0.35">
      <c r="A113" s="16">
        <v>0.54166666666666696</v>
      </c>
      <c r="B113" s="39">
        <f t="shared" si="27"/>
        <v>38</v>
      </c>
      <c r="C113" s="67">
        <f t="shared" si="28"/>
        <v>31.856582017028003</v>
      </c>
      <c r="D113" s="67">
        <v>26.44736842105263</v>
      </c>
      <c r="E113" s="68">
        <v>5.2192334966956508</v>
      </c>
      <c r="F113" s="14">
        <f t="shared" si="30"/>
        <v>0</v>
      </c>
      <c r="G113" s="14">
        <f t="shared" si="30"/>
        <v>0</v>
      </c>
      <c r="H113" s="14">
        <f t="shared" si="30"/>
        <v>3</v>
      </c>
      <c r="I113" s="14">
        <f t="shared" si="30"/>
        <v>14</v>
      </c>
      <c r="J113" s="14">
        <f t="shared" si="30"/>
        <v>11</v>
      </c>
      <c r="K113" s="14">
        <f t="shared" si="29"/>
        <v>8</v>
      </c>
      <c r="L113" s="14">
        <f t="shared" si="30"/>
        <v>2</v>
      </c>
      <c r="M113" s="14">
        <f t="shared" si="30"/>
        <v>0</v>
      </c>
      <c r="N113" s="14">
        <f t="shared" si="30"/>
        <v>0</v>
      </c>
      <c r="O113" s="14">
        <f t="shared" si="30"/>
        <v>0</v>
      </c>
      <c r="P113" s="14">
        <f t="shared" si="30"/>
        <v>0</v>
      </c>
      <c r="Q113" s="39">
        <f t="shared" si="30"/>
        <v>0</v>
      </c>
    </row>
    <row r="114" spans="1:17" x14ac:dyDescent="0.35">
      <c r="A114" s="16">
        <v>0.58333333333333304</v>
      </c>
      <c r="B114" s="39">
        <f t="shared" si="27"/>
        <v>46</v>
      </c>
      <c r="C114" s="67">
        <f t="shared" si="28"/>
        <v>33.597628200956585</v>
      </c>
      <c r="D114" s="67">
        <v>25.989130434782609</v>
      </c>
      <c r="E114" s="68">
        <v>7.341275343664587</v>
      </c>
      <c r="F114" s="14">
        <f t="shared" si="30"/>
        <v>1</v>
      </c>
      <c r="G114" s="14">
        <f t="shared" si="30"/>
        <v>2</v>
      </c>
      <c r="H114" s="14">
        <f t="shared" si="30"/>
        <v>5</v>
      </c>
      <c r="I114" s="14">
        <f t="shared" si="30"/>
        <v>13</v>
      </c>
      <c r="J114" s="14">
        <f t="shared" si="30"/>
        <v>12</v>
      </c>
      <c r="K114" s="14">
        <f t="shared" si="29"/>
        <v>9</v>
      </c>
      <c r="L114" s="14">
        <f t="shared" si="30"/>
        <v>2</v>
      </c>
      <c r="M114" s="14">
        <f t="shared" si="30"/>
        <v>2</v>
      </c>
      <c r="N114" s="14">
        <f t="shared" si="30"/>
        <v>0</v>
      </c>
      <c r="O114" s="14">
        <f t="shared" si="30"/>
        <v>0</v>
      </c>
      <c r="P114" s="14">
        <f t="shared" si="30"/>
        <v>0</v>
      </c>
      <c r="Q114" s="39">
        <f t="shared" si="30"/>
        <v>0</v>
      </c>
    </row>
    <row r="115" spans="1:17" x14ac:dyDescent="0.35">
      <c r="A115" s="16">
        <v>0.625</v>
      </c>
      <c r="B115" s="39">
        <f t="shared" si="27"/>
        <v>63</v>
      </c>
      <c r="C115" s="67">
        <f t="shared" si="28"/>
        <v>31.850697601620773</v>
      </c>
      <c r="D115" s="67">
        <v>25.761904761904763</v>
      </c>
      <c r="E115" s="68">
        <v>5.8749448472751942</v>
      </c>
      <c r="F115" s="14">
        <f t="shared" si="30"/>
        <v>1</v>
      </c>
      <c r="G115" s="14">
        <f t="shared" si="30"/>
        <v>3</v>
      </c>
      <c r="H115" s="14">
        <f t="shared" si="30"/>
        <v>2</v>
      </c>
      <c r="I115" s="14">
        <f t="shared" si="30"/>
        <v>22</v>
      </c>
      <c r="J115" s="14">
        <f t="shared" si="30"/>
        <v>20</v>
      </c>
      <c r="K115" s="14">
        <f t="shared" si="29"/>
        <v>13</v>
      </c>
      <c r="L115" s="14">
        <f t="shared" si="30"/>
        <v>2</v>
      </c>
      <c r="M115" s="14">
        <f t="shared" si="30"/>
        <v>0</v>
      </c>
      <c r="N115" s="14">
        <f t="shared" si="30"/>
        <v>0</v>
      </c>
      <c r="O115" s="14">
        <f t="shared" si="30"/>
        <v>0</v>
      </c>
      <c r="P115" s="14">
        <f t="shared" si="30"/>
        <v>0</v>
      </c>
      <c r="Q115" s="39">
        <f t="shared" si="30"/>
        <v>0</v>
      </c>
    </row>
    <row r="116" spans="1:17" x14ac:dyDescent="0.35">
      <c r="A116" s="16">
        <v>0.66666666666666696</v>
      </c>
      <c r="B116" s="39">
        <f t="shared" si="27"/>
        <v>45</v>
      </c>
      <c r="C116" s="67">
        <f t="shared" si="28"/>
        <v>30.639851046334794</v>
      </c>
      <c r="D116" s="67">
        <v>25.277777777777779</v>
      </c>
      <c r="E116" s="68">
        <v>5.1737488118072328</v>
      </c>
      <c r="F116" s="14">
        <f t="shared" si="30"/>
        <v>0</v>
      </c>
      <c r="G116" s="14">
        <f t="shared" si="30"/>
        <v>1</v>
      </c>
      <c r="H116" s="14">
        <f t="shared" si="30"/>
        <v>5</v>
      </c>
      <c r="I116" s="14">
        <f t="shared" si="30"/>
        <v>15</v>
      </c>
      <c r="J116" s="14">
        <f t="shared" si="30"/>
        <v>18</v>
      </c>
      <c r="K116" s="14">
        <f t="shared" si="30"/>
        <v>4</v>
      </c>
      <c r="L116" s="14">
        <f t="shared" si="30"/>
        <v>2</v>
      </c>
      <c r="M116" s="14">
        <f t="shared" si="30"/>
        <v>0</v>
      </c>
      <c r="N116" s="14">
        <f t="shared" si="30"/>
        <v>0</v>
      </c>
      <c r="O116" s="14">
        <f t="shared" si="30"/>
        <v>0</v>
      </c>
      <c r="P116" s="14">
        <f t="shared" si="30"/>
        <v>0</v>
      </c>
      <c r="Q116" s="39">
        <f t="shared" si="30"/>
        <v>0</v>
      </c>
    </row>
    <row r="117" spans="1:17" x14ac:dyDescent="0.35">
      <c r="A117" s="16">
        <v>0.70833333333333304</v>
      </c>
      <c r="B117" s="39">
        <f t="shared" si="27"/>
        <v>40</v>
      </c>
      <c r="C117" s="67">
        <f t="shared" si="28"/>
        <v>31.443085282620167</v>
      </c>
      <c r="D117" s="67">
        <v>25.125</v>
      </c>
      <c r="E117" s="68">
        <v>6.0961841785219661</v>
      </c>
      <c r="F117" s="14">
        <f t="shared" ref="F117:Q123" si="31">F71+F25</f>
        <v>0</v>
      </c>
      <c r="G117" s="14">
        <f t="shared" si="31"/>
        <v>2</v>
      </c>
      <c r="H117" s="14">
        <f t="shared" si="31"/>
        <v>5</v>
      </c>
      <c r="I117" s="14">
        <f t="shared" si="31"/>
        <v>13</v>
      </c>
      <c r="J117" s="14">
        <f t="shared" si="31"/>
        <v>12</v>
      </c>
      <c r="K117" s="14">
        <f t="shared" si="31"/>
        <v>7</v>
      </c>
      <c r="L117" s="14">
        <f t="shared" si="31"/>
        <v>0</v>
      </c>
      <c r="M117" s="14">
        <f t="shared" si="31"/>
        <v>1</v>
      </c>
      <c r="N117" s="14">
        <f t="shared" si="31"/>
        <v>0</v>
      </c>
      <c r="O117" s="14">
        <f t="shared" si="31"/>
        <v>0</v>
      </c>
      <c r="P117" s="14">
        <f t="shared" si="31"/>
        <v>0</v>
      </c>
      <c r="Q117" s="39">
        <f t="shared" si="31"/>
        <v>0</v>
      </c>
    </row>
    <row r="118" spans="1:17" x14ac:dyDescent="0.35">
      <c r="A118" s="16">
        <v>0.75</v>
      </c>
      <c r="B118" s="39">
        <f t="shared" si="27"/>
        <v>42</v>
      </c>
      <c r="C118" s="67">
        <f t="shared" si="28"/>
        <v>34.242214549814136</v>
      </c>
      <c r="D118" s="67">
        <v>27.61904761904762</v>
      </c>
      <c r="E118" s="68">
        <v>6.3905508787789582</v>
      </c>
      <c r="F118" s="14">
        <f t="shared" si="31"/>
        <v>0</v>
      </c>
      <c r="G118" s="14">
        <f t="shared" si="31"/>
        <v>1</v>
      </c>
      <c r="H118" s="14">
        <f t="shared" si="31"/>
        <v>1</v>
      </c>
      <c r="I118" s="14">
        <f t="shared" si="31"/>
        <v>13</v>
      </c>
      <c r="J118" s="14">
        <f t="shared" si="31"/>
        <v>16</v>
      </c>
      <c r="K118" s="14">
        <f t="shared" si="31"/>
        <v>6</v>
      </c>
      <c r="L118" s="14">
        <f t="shared" si="31"/>
        <v>2</v>
      </c>
      <c r="M118" s="14">
        <f t="shared" si="31"/>
        <v>3</v>
      </c>
      <c r="N118" s="14">
        <f t="shared" si="31"/>
        <v>0</v>
      </c>
      <c r="O118" s="14">
        <f t="shared" si="31"/>
        <v>0</v>
      </c>
      <c r="P118" s="14">
        <f t="shared" si="31"/>
        <v>0</v>
      </c>
      <c r="Q118" s="39">
        <f t="shared" si="31"/>
        <v>0</v>
      </c>
    </row>
    <row r="119" spans="1:17" x14ac:dyDescent="0.35">
      <c r="A119" s="16">
        <v>0.79166666666666696</v>
      </c>
      <c r="B119" s="39">
        <f t="shared" si="27"/>
        <v>31</v>
      </c>
      <c r="C119" s="67">
        <f t="shared" si="28"/>
        <v>31.426382399812248</v>
      </c>
      <c r="D119" s="67">
        <v>24.758064516129032</v>
      </c>
      <c r="E119" s="68">
        <v>6.4341160591308526</v>
      </c>
      <c r="F119" s="14">
        <f t="shared" si="31"/>
        <v>0</v>
      </c>
      <c r="G119" s="14">
        <f t="shared" si="31"/>
        <v>2</v>
      </c>
      <c r="H119" s="14">
        <f t="shared" si="31"/>
        <v>6</v>
      </c>
      <c r="I119" s="14">
        <f t="shared" si="31"/>
        <v>6</v>
      </c>
      <c r="J119" s="14">
        <f t="shared" si="31"/>
        <v>12</v>
      </c>
      <c r="K119" s="14">
        <f t="shared" si="31"/>
        <v>3</v>
      </c>
      <c r="L119" s="14">
        <f t="shared" si="31"/>
        <v>2</v>
      </c>
      <c r="M119" s="14">
        <f t="shared" si="31"/>
        <v>0</v>
      </c>
      <c r="N119" s="14">
        <f t="shared" si="31"/>
        <v>0</v>
      </c>
      <c r="O119" s="14">
        <f t="shared" si="31"/>
        <v>0</v>
      </c>
      <c r="P119" s="14">
        <f t="shared" si="31"/>
        <v>0</v>
      </c>
      <c r="Q119" s="39">
        <f t="shared" si="31"/>
        <v>0</v>
      </c>
    </row>
    <row r="120" spans="1:17" x14ac:dyDescent="0.35">
      <c r="A120" s="16">
        <v>0.83333333333333304</v>
      </c>
      <c r="B120" s="39">
        <f t="shared" si="27"/>
        <v>21</v>
      </c>
      <c r="C120" s="67">
        <f t="shared" si="28"/>
        <v>33.792367866935997</v>
      </c>
      <c r="D120" s="67">
        <v>28.452380952380953</v>
      </c>
      <c r="E120" s="68">
        <v>5.1524381653367834</v>
      </c>
      <c r="F120" s="14">
        <f t="shared" si="31"/>
        <v>0</v>
      </c>
      <c r="G120" s="14">
        <f t="shared" si="31"/>
        <v>0</v>
      </c>
      <c r="H120" s="14">
        <f t="shared" si="31"/>
        <v>1</v>
      </c>
      <c r="I120" s="14">
        <f t="shared" si="31"/>
        <v>4</v>
      </c>
      <c r="J120" s="14">
        <f t="shared" si="31"/>
        <v>8</v>
      </c>
      <c r="K120" s="14">
        <f t="shared" si="31"/>
        <v>6</v>
      </c>
      <c r="L120" s="14">
        <f t="shared" si="31"/>
        <v>2</v>
      </c>
      <c r="M120" s="14">
        <f t="shared" si="31"/>
        <v>0</v>
      </c>
      <c r="N120" s="14">
        <f t="shared" si="31"/>
        <v>0</v>
      </c>
      <c r="O120" s="14">
        <f t="shared" si="31"/>
        <v>0</v>
      </c>
      <c r="P120" s="14">
        <f t="shared" si="31"/>
        <v>0</v>
      </c>
      <c r="Q120" s="39">
        <f t="shared" si="31"/>
        <v>0</v>
      </c>
    </row>
    <row r="121" spans="1:17" x14ac:dyDescent="0.35">
      <c r="A121" s="16">
        <v>0.875</v>
      </c>
      <c r="B121" s="39">
        <f t="shared" si="27"/>
        <v>16</v>
      </c>
      <c r="C121" s="67">
        <f t="shared" si="28"/>
        <v>32.506287619916911</v>
      </c>
      <c r="D121" s="67">
        <v>27.5</v>
      </c>
      <c r="E121" s="68">
        <v>4.8304589153964796</v>
      </c>
      <c r="F121" s="14">
        <f t="shared" si="31"/>
        <v>0</v>
      </c>
      <c r="G121" s="14">
        <f t="shared" si="31"/>
        <v>0</v>
      </c>
      <c r="H121" s="14">
        <f t="shared" si="31"/>
        <v>0</v>
      </c>
      <c r="I121" s="14">
        <f t="shared" si="31"/>
        <v>6</v>
      </c>
      <c r="J121" s="14">
        <f t="shared" si="31"/>
        <v>5</v>
      </c>
      <c r="K121" s="14">
        <f t="shared" si="31"/>
        <v>4</v>
      </c>
      <c r="L121" s="14">
        <f t="shared" si="31"/>
        <v>1</v>
      </c>
      <c r="M121" s="14">
        <f t="shared" si="31"/>
        <v>0</v>
      </c>
      <c r="N121" s="14">
        <f t="shared" si="31"/>
        <v>0</v>
      </c>
      <c r="O121" s="14">
        <f t="shared" si="31"/>
        <v>0</v>
      </c>
      <c r="P121" s="14">
        <f t="shared" si="31"/>
        <v>0</v>
      </c>
      <c r="Q121" s="39">
        <f t="shared" si="31"/>
        <v>0</v>
      </c>
    </row>
    <row r="122" spans="1:17" x14ac:dyDescent="0.35">
      <c r="A122" s="16">
        <v>0.91666666666666696</v>
      </c>
      <c r="B122" s="39">
        <f t="shared" si="27"/>
        <v>10</v>
      </c>
      <c r="C122" s="67">
        <f t="shared" si="28"/>
        <v>36.577489372431131</v>
      </c>
      <c r="D122" s="67">
        <v>30</v>
      </c>
      <c r="E122" s="68">
        <v>6.3464775882199236</v>
      </c>
      <c r="F122" s="14">
        <f t="shared" si="31"/>
        <v>0</v>
      </c>
      <c r="G122" s="14">
        <f t="shared" si="31"/>
        <v>0</v>
      </c>
      <c r="H122" s="14">
        <f t="shared" si="31"/>
        <v>0</v>
      </c>
      <c r="I122" s="14">
        <f t="shared" si="31"/>
        <v>2</v>
      </c>
      <c r="J122" s="14">
        <f t="shared" si="31"/>
        <v>4</v>
      </c>
      <c r="K122" s="14">
        <f t="shared" si="31"/>
        <v>2</v>
      </c>
      <c r="L122" s="14">
        <f t="shared" si="31"/>
        <v>1</v>
      </c>
      <c r="M122" s="14">
        <f t="shared" si="31"/>
        <v>1</v>
      </c>
      <c r="N122" s="14">
        <f t="shared" si="31"/>
        <v>0</v>
      </c>
      <c r="O122" s="14">
        <f t="shared" si="31"/>
        <v>0</v>
      </c>
      <c r="P122" s="14">
        <f t="shared" si="31"/>
        <v>0</v>
      </c>
      <c r="Q122" s="39">
        <f t="shared" si="31"/>
        <v>0</v>
      </c>
    </row>
    <row r="123" spans="1:17" ht="15" thickBot="1" x14ac:dyDescent="0.4">
      <c r="A123" s="18">
        <v>0.95833333333333304</v>
      </c>
      <c r="B123" s="47">
        <f t="shared" si="27"/>
        <v>10</v>
      </c>
      <c r="C123" s="69">
        <f t="shared" si="28"/>
        <v>30.823615328164927</v>
      </c>
      <c r="D123" s="69">
        <v>27</v>
      </c>
      <c r="E123" s="70">
        <v>3.6893239368631092</v>
      </c>
      <c r="F123" s="19">
        <f t="shared" si="31"/>
        <v>0</v>
      </c>
      <c r="G123" s="19">
        <f t="shared" si="31"/>
        <v>0</v>
      </c>
      <c r="H123" s="19">
        <f t="shared" si="31"/>
        <v>0</v>
      </c>
      <c r="I123" s="19">
        <f t="shared" si="31"/>
        <v>3</v>
      </c>
      <c r="J123" s="19">
        <f t="shared" si="31"/>
        <v>5</v>
      </c>
      <c r="K123" s="19">
        <f t="shared" si="31"/>
        <v>2</v>
      </c>
      <c r="L123" s="19">
        <f t="shared" si="31"/>
        <v>0</v>
      </c>
      <c r="M123" s="19">
        <f t="shared" si="31"/>
        <v>0</v>
      </c>
      <c r="N123" s="19">
        <f t="shared" si="31"/>
        <v>0</v>
      </c>
      <c r="O123" s="19">
        <f t="shared" si="31"/>
        <v>0</v>
      </c>
      <c r="P123" s="19">
        <f t="shared" si="31"/>
        <v>0</v>
      </c>
      <c r="Q123" s="47">
        <f t="shared" si="31"/>
        <v>0</v>
      </c>
    </row>
    <row r="124" spans="1:17" x14ac:dyDescent="0.35">
      <c r="A124" s="21"/>
      <c r="B124" s="39"/>
      <c r="C124" s="67"/>
      <c r="D124" s="67"/>
      <c r="E124" s="68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9"/>
    </row>
    <row r="125" spans="1:17" x14ac:dyDescent="0.35">
      <c r="A125" s="21" t="s">
        <v>15</v>
      </c>
      <c r="B125" s="39"/>
      <c r="C125" s="67"/>
      <c r="D125" s="67"/>
      <c r="E125" s="68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39"/>
    </row>
    <row r="126" spans="1:17" x14ac:dyDescent="0.35">
      <c r="A126" s="21" t="s">
        <v>46</v>
      </c>
      <c r="B126" s="39">
        <f>SUM(B110:B111)</f>
        <v>60</v>
      </c>
      <c r="C126" s="67">
        <f t="shared" ref="C126:C129" si="32">IF(E126&lt;&gt;"-",D126+(1.0364*E126),"-")</f>
        <v>32.485744692816134</v>
      </c>
      <c r="D126" s="67">
        <v>26.166666666666668</v>
      </c>
      <c r="E126" s="68">
        <v>6.0971420553352615</v>
      </c>
      <c r="F126" s="14">
        <f>SUM(F110:F111)</f>
        <v>0</v>
      </c>
      <c r="G126" s="14">
        <f t="shared" ref="G126:Q126" si="33">SUM(G110:G111)</f>
        <v>4</v>
      </c>
      <c r="H126" s="14">
        <f t="shared" si="33"/>
        <v>1</v>
      </c>
      <c r="I126" s="14">
        <f t="shared" si="33"/>
        <v>20</v>
      </c>
      <c r="J126" s="14">
        <f t="shared" si="33"/>
        <v>23</v>
      </c>
      <c r="K126" s="14">
        <f t="shared" si="33"/>
        <v>7</v>
      </c>
      <c r="L126" s="14">
        <f t="shared" si="33"/>
        <v>4</v>
      </c>
      <c r="M126" s="14">
        <f t="shared" si="33"/>
        <v>1</v>
      </c>
      <c r="N126" s="14">
        <f t="shared" si="33"/>
        <v>0</v>
      </c>
      <c r="O126" s="14">
        <f t="shared" si="33"/>
        <v>0</v>
      </c>
      <c r="P126" s="14">
        <f t="shared" si="33"/>
        <v>0</v>
      </c>
      <c r="Q126" s="39">
        <f t="shared" si="33"/>
        <v>0</v>
      </c>
    </row>
    <row r="127" spans="1:17" x14ac:dyDescent="0.35">
      <c r="A127" s="21" t="s">
        <v>47</v>
      </c>
      <c r="B127" s="39">
        <f>SUM(B114:B115)</f>
        <v>109</v>
      </c>
      <c r="C127" s="67">
        <f t="shared" si="32"/>
        <v>32.597015136376683</v>
      </c>
      <c r="D127" s="67">
        <v>25.857798165137616</v>
      </c>
      <c r="E127" s="68">
        <v>6.5025250590882511</v>
      </c>
      <c r="F127" s="14">
        <f>SUM(F114:F115)</f>
        <v>2</v>
      </c>
      <c r="G127" s="14">
        <f t="shared" ref="G127:Q127" si="34">SUM(G114:G115)</f>
        <v>5</v>
      </c>
      <c r="H127" s="14">
        <f t="shared" si="34"/>
        <v>7</v>
      </c>
      <c r="I127" s="14">
        <f t="shared" si="34"/>
        <v>35</v>
      </c>
      <c r="J127" s="14">
        <f t="shared" si="34"/>
        <v>32</v>
      </c>
      <c r="K127" s="14">
        <f t="shared" si="34"/>
        <v>22</v>
      </c>
      <c r="L127" s="14">
        <f t="shared" si="34"/>
        <v>4</v>
      </c>
      <c r="M127" s="14">
        <f t="shared" si="34"/>
        <v>2</v>
      </c>
      <c r="N127" s="14">
        <f t="shared" si="34"/>
        <v>0</v>
      </c>
      <c r="O127" s="14">
        <f t="shared" si="34"/>
        <v>0</v>
      </c>
      <c r="P127" s="14">
        <f t="shared" si="34"/>
        <v>0</v>
      </c>
      <c r="Q127" s="39">
        <f t="shared" si="34"/>
        <v>0</v>
      </c>
    </row>
    <row r="128" spans="1:17" x14ac:dyDescent="0.35">
      <c r="A128" s="21" t="s">
        <v>16</v>
      </c>
      <c r="B128" s="39">
        <f>SUM(B107:B118)</f>
        <v>393</v>
      </c>
      <c r="C128" s="67">
        <f t="shared" si="32"/>
        <v>32.560935749854394</v>
      </c>
      <c r="D128" s="67">
        <v>26.003816793893129</v>
      </c>
      <c r="E128" s="68">
        <v>6.3268226128534</v>
      </c>
      <c r="F128" s="14">
        <f>SUM(F107:F118)</f>
        <v>4</v>
      </c>
      <c r="G128" s="14">
        <f t="shared" ref="G128:Q128" si="35">SUM(G107:G118)</f>
        <v>16</v>
      </c>
      <c r="H128" s="14">
        <f t="shared" si="35"/>
        <v>27</v>
      </c>
      <c r="I128" s="14">
        <f t="shared" si="35"/>
        <v>127</v>
      </c>
      <c r="J128" s="14">
        <f t="shared" si="35"/>
        <v>129</v>
      </c>
      <c r="K128" s="14">
        <f t="shared" si="35"/>
        <v>63</v>
      </c>
      <c r="L128" s="14">
        <f t="shared" si="35"/>
        <v>18</v>
      </c>
      <c r="M128" s="14">
        <f t="shared" si="35"/>
        <v>8</v>
      </c>
      <c r="N128" s="14">
        <f t="shared" si="35"/>
        <v>1</v>
      </c>
      <c r="O128" s="14">
        <f t="shared" si="35"/>
        <v>0</v>
      </c>
      <c r="P128" s="14">
        <f t="shared" si="35"/>
        <v>0</v>
      </c>
      <c r="Q128" s="39">
        <f t="shared" si="35"/>
        <v>0</v>
      </c>
    </row>
    <row r="129" spans="1:17" x14ac:dyDescent="0.35">
      <c r="A129" s="21" t="s">
        <v>19</v>
      </c>
      <c r="B129" s="39">
        <f>SUM(B100:B123)</f>
        <v>497</v>
      </c>
      <c r="C129" s="67">
        <f t="shared" si="32"/>
        <v>33.160078346046959</v>
      </c>
      <c r="D129" s="67">
        <v>26.377263581488933</v>
      </c>
      <c r="E129" s="68">
        <v>6.54459162925321</v>
      </c>
      <c r="F129" s="14">
        <f t="shared" ref="F129:Q129" si="36">SUM(F100:F123)</f>
        <v>4</v>
      </c>
      <c r="G129" s="14">
        <f t="shared" si="36"/>
        <v>18</v>
      </c>
      <c r="H129" s="14">
        <f t="shared" si="36"/>
        <v>35</v>
      </c>
      <c r="I129" s="14">
        <f t="shared" si="36"/>
        <v>151</v>
      </c>
      <c r="J129" s="14">
        <f t="shared" si="36"/>
        <v>168</v>
      </c>
      <c r="K129" s="14">
        <f t="shared" ref="K129" si="37">SUM(K100:K123)</f>
        <v>83</v>
      </c>
      <c r="L129" s="14">
        <f t="shared" si="36"/>
        <v>25</v>
      </c>
      <c r="M129" s="14">
        <f t="shared" si="36"/>
        <v>10</v>
      </c>
      <c r="N129" s="14">
        <f t="shared" si="36"/>
        <v>1</v>
      </c>
      <c r="O129" s="14">
        <f t="shared" si="36"/>
        <v>0</v>
      </c>
      <c r="P129" s="14">
        <f t="shared" si="36"/>
        <v>2</v>
      </c>
      <c r="Q129" s="39">
        <f t="shared" si="36"/>
        <v>0</v>
      </c>
    </row>
    <row r="130" spans="1:17" ht="15" thickBot="1" x14ac:dyDescent="0.4">
      <c r="A130" s="22"/>
      <c r="B130" s="47"/>
      <c r="C130" s="69"/>
      <c r="D130" s="55"/>
      <c r="E130" s="54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47"/>
    </row>
    <row r="131" spans="1:17" x14ac:dyDescent="0.35">
      <c r="A131" s="21" t="s">
        <v>20</v>
      </c>
      <c r="B131" s="77">
        <f>INDEX(($A100:$Q111),MATCH(B132,B100:B111,0),1)</f>
        <v>0.45833333333333298</v>
      </c>
      <c r="C131" s="23">
        <f t="shared" ref="C131:O131" si="38">INDEX(($A100:$Q111),MATCH(C132,C100:C111,0),1)</f>
        <v>0</v>
      </c>
      <c r="D131" s="23">
        <f t="shared" si="38"/>
        <v>0.125</v>
      </c>
      <c r="E131" s="77">
        <f t="shared" si="38"/>
        <v>0</v>
      </c>
      <c r="F131" s="23">
        <f t="shared" si="38"/>
        <v>0</v>
      </c>
      <c r="G131" s="23">
        <f t="shared" si="38"/>
        <v>0.41666666666666702</v>
      </c>
      <c r="H131" s="23">
        <f t="shared" si="38"/>
        <v>0</v>
      </c>
      <c r="I131" s="23">
        <f t="shared" si="38"/>
        <v>0.41666666666666702</v>
      </c>
      <c r="J131" s="23">
        <f t="shared" si="38"/>
        <v>0.41666666666666702</v>
      </c>
      <c r="K131" s="23">
        <f t="shared" si="38"/>
        <v>0.45833333333333298</v>
      </c>
      <c r="L131" s="23">
        <f t="shared" si="38"/>
        <v>0.375</v>
      </c>
      <c r="M131" s="23">
        <f t="shared" si="38"/>
        <v>0.125</v>
      </c>
      <c r="N131" s="23">
        <f t="shared" si="38"/>
        <v>0</v>
      </c>
      <c r="O131" s="23">
        <f t="shared" si="38"/>
        <v>0</v>
      </c>
      <c r="P131" s="23">
        <f>INDEX(($A100:$Q111),MATCH(P132,P100:P111,0),1)</f>
        <v>0</v>
      </c>
      <c r="Q131" s="77">
        <f t="shared" ref="Q131" si="39">INDEX(($A100:$Q111),MATCH(Q132,Q100:Q111,0),1)</f>
        <v>0</v>
      </c>
    </row>
    <row r="132" spans="1:17" s="28" customFormat="1" x14ac:dyDescent="0.35">
      <c r="A132" s="25"/>
      <c r="B132" s="78">
        <f t="shared" ref="B132:Q132" si="40">MAX(B100:B111)</f>
        <v>33</v>
      </c>
      <c r="C132" s="88">
        <f t="shared" si="40"/>
        <v>50.450974569643847</v>
      </c>
      <c r="D132" s="88">
        <f t="shared" si="40"/>
        <v>42.5</v>
      </c>
      <c r="E132" s="89">
        <f t="shared" si="40"/>
        <v>17.320508075688775</v>
      </c>
      <c r="F132" s="26">
        <f t="shared" si="40"/>
        <v>0</v>
      </c>
      <c r="G132" s="26">
        <f t="shared" si="40"/>
        <v>2</v>
      </c>
      <c r="H132" s="26">
        <f t="shared" si="40"/>
        <v>1</v>
      </c>
      <c r="I132" s="26">
        <f t="shared" si="40"/>
        <v>11</v>
      </c>
      <c r="J132" s="26">
        <f t="shared" si="40"/>
        <v>12</v>
      </c>
      <c r="K132" s="26">
        <f t="shared" si="40"/>
        <v>7</v>
      </c>
      <c r="L132" s="26">
        <f t="shared" si="40"/>
        <v>2</v>
      </c>
      <c r="M132" s="26">
        <f t="shared" si="40"/>
        <v>1</v>
      </c>
      <c r="N132" s="26">
        <f t="shared" si="40"/>
        <v>0</v>
      </c>
      <c r="O132" s="26">
        <f t="shared" si="40"/>
        <v>0</v>
      </c>
      <c r="P132" s="26">
        <f t="shared" si="40"/>
        <v>1</v>
      </c>
      <c r="Q132" s="78">
        <f t="shared" si="40"/>
        <v>0</v>
      </c>
    </row>
    <row r="133" spans="1:17" x14ac:dyDescent="0.35">
      <c r="A133" s="21"/>
      <c r="B133" s="39"/>
      <c r="C133" s="67"/>
      <c r="D133" s="52"/>
      <c r="E133" s="5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9"/>
    </row>
    <row r="134" spans="1:17" x14ac:dyDescent="0.35">
      <c r="A134" s="21" t="s">
        <v>21</v>
      </c>
      <c r="B134" s="77">
        <f>INDEX(($A112:$Q123),MATCH(B135,B112:B123,0),1)</f>
        <v>0.625</v>
      </c>
      <c r="C134" s="23">
        <f t="shared" ref="C134:Q134" si="41">INDEX(($A112:$Q123),MATCH(C135,C112:C123,0),1)</f>
        <v>0.91666666666666696</v>
      </c>
      <c r="D134" s="23">
        <f t="shared" si="41"/>
        <v>0.91666666666666696</v>
      </c>
      <c r="E134" s="77">
        <f t="shared" si="41"/>
        <v>0.5</v>
      </c>
      <c r="F134" s="23">
        <f t="shared" si="41"/>
        <v>0.5</v>
      </c>
      <c r="G134" s="23">
        <f t="shared" si="41"/>
        <v>0.625</v>
      </c>
      <c r="H134" s="23">
        <f t="shared" si="41"/>
        <v>0.79166666666666696</v>
      </c>
      <c r="I134" s="23">
        <f t="shared" si="41"/>
        <v>0.625</v>
      </c>
      <c r="J134" s="23">
        <f t="shared" si="41"/>
        <v>0.625</v>
      </c>
      <c r="K134" s="23">
        <f t="shared" si="41"/>
        <v>0.625</v>
      </c>
      <c r="L134" s="23">
        <f t="shared" si="41"/>
        <v>0.54166666666666696</v>
      </c>
      <c r="M134" s="23">
        <f t="shared" si="41"/>
        <v>0.75</v>
      </c>
      <c r="N134" s="23">
        <f t="shared" si="41"/>
        <v>0.5</v>
      </c>
      <c r="O134" s="23">
        <f t="shared" si="41"/>
        <v>0.5</v>
      </c>
      <c r="P134" s="23">
        <f t="shared" si="41"/>
        <v>0.5</v>
      </c>
      <c r="Q134" s="77">
        <f t="shared" si="41"/>
        <v>0.5</v>
      </c>
    </row>
    <row r="135" spans="1:17" s="28" customFormat="1" ht="15" thickBot="1" x14ac:dyDescent="0.4">
      <c r="A135" s="30"/>
      <c r="B135" s="79">
        <f t="shared" ref="B135:Q135" si="42">MAX(B112:B123)</f>
        <v>63</v>
      </c>
      <c r="C135" s="90">
        <f t="shared" si="42"/>
        <v>36.577489372431131</v>
      </c>
      <c r="D135" s="90">
        <f t="shared" si="42"/>
        <v>30</v>
      </c>
      <c r="E135" s="91">
        <f t="shared" si="42"/>
        <v>7.8894200495314406</v>
      </c>
      <c r="F135" s="31">
        <f t="shared" si="42"/>
        <v>2</v>
      </c>
      <c r="G135" s="31">
        <f t="shared" si="42"/>
        <v>3</v>
      </c>
      <c r="H135" s="31">
        <f t="shared" si="42"/>
        <v>6</v>
      </c>
      <c r="I135" s="31">
        <f t="shared" si="42"/>
        <v>22</v>
      </c>
      <c r="J135" s="31">
        <f t="shared" si="42"/>
        <v>20</v>
      </c>
      <c r="K135" s="31">
        <f t="shared" si="42"/>
        <v>13</v>
      </c>
      <c r="L135" s="31">
        <f t="shared" si="42"/>
        <v>2</v>
      </c>
      <c r="M135" s="31">
        <f t="shared" si="42"/>
        <v>3</v>
      </c>
      <c r="N135" s="31">
        <f t="shared" si="42"/>
        <v>1</v>
      </c>
      <c r="O135" s="31">
        <f t="shared" si="42"/>
        <v>0</v>
      </c>
      <c r="P135" s="31">
        <f t="shared" si="42"/>
        <v>0</v>
      </c>
      <c r="Q135" s="79">
        <f t="shared" si="42"/>
        <v>0</v>
      </c>
    </row>
    <row r="136" spans="1:17" x14ac:dyDescent="0.35">
      <c r="A136" s="14"/>
      <c r="B136" s="14"/>
      <c r="C136" s="67"/>
      <c r="D136" s="52"/>
      <c r="E136" s="5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35">
      <c r="A137" s="4" t="s">
        <v>22</v>
      </c>
      <c r="Q137" s="6"/>
    </row>
  </sheetData>
  <pageMargins left="0.7" right="0.7" top="0.75" bottom="0.75" header="0.3" footer="0.3"/>
  <pageSetup paperSize="9" scale="52" orientation="portrait" horizontalDpi="0" verticalDpi="0" r:id="rId1"/>
  <rowBreaks count="2" manualBreakCount="2">
    <brk id="45" max="16" man="1"/>
    <brk id="91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4EB2-F9D1-4745-816E-A1F7DE61C566}">
  <sheetPr codeName="Sheet16"/>
  <dimension ref="A1:R137"/>
  <sheetViews>
    <sheetView zoomScaleNormal="100" workbookViewId="0"/>
  </sheetViews>
  <sheetFormatPr defaultRowHeight="14.5" x14ac:dyDescent="0.35"/>
  <cols>
    <col min="1" max="1" width="11.7265625" customWidth="1"/>
    <col min="3" max="3" width="10.7265625" style="82" customWidth="1"/>
    <col min="4" max="5" width="10.7265625" style="84" customWidth="1"/>
    <col min="17" max="17" width="10.7265625" bestFit="1" customWidth="1"/>
  </cols>
  <sheetData>
    <row r="1" spans="1:18" s="2" customFormat="1" ht="30" customHeight="1" x14ac:dyDescent="0.35">
      <c r="A1" s="1" t="str">
        <f>'Flow Summary'!A1</f>
        <v>Wrexham ATC, Cristionydd Lane</v>
      </c>
      <c r="C1" s="80"/>
      <c r="D1" s="81"/>
      <c r="E1" s="8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4"/>
      <c r="B2" s="4"/>
      <c r="D2" s="83"/>
      <c r="E2" s="83"/>
      <c r="P2" s="4"/>
    </row>
    <row r="3" spans="1:18" x14ac:dyDescent="0.35">
      <c r="A3" s="5"/>
      <c r="F3">
        <v>0</v>
      </c>
      <c r="G3">
        <v>10</v>
      </c>
      <c r="H3">
        <v>15</v>
      </c>
      <c r="I3">
        <v>20</v>
      </c>
      <c r="J3">
        <v>25</v>
      </c>
      <c r="K3">
        <v>30</v>
      </c>
      <c r="L3">
        <v>35</v>
      </c>
      <c r="M3">
        <v>40</v>
      </c>
      <c r="N3">
        <v>45</v>
      </c>
      <c r="O3">
        <v>50</v>
      </c>
      <c r="P3">
        <v>55</v>
      </c>
      <c r="Q3">
        <v>60</v>
      </c>
    </row>
    <row r="4" spans="1:18" x14ac:dyDescent="0.35">
      <c r="A4" s="6" t="s">
        <v>1</v>
      </c>
      <c r="B4" s="4" t="str">
        <f>'Flow Summary'!B4</f>
        <v>Southbound</v>
      </c>
      <c r="F4">
        <v>10</v>
      </c>
      <c r="G4">
        <v>15</v>
      </c>
      <c r="H4">
        <v>20</v>
      </c>
      <c r="I4" s="7">
        <v>25</v>
      </c>
      <c r="J4">
        <v>30</v>
      </c>
      <c r="K4">
        <v>35</v>
      </c>
      <c r="L4">
        <v>40</v>
      </c>
      <c r="M4">
        <v>45</v>
      </c>
      <c r="N4">
        <v>50</v>
      </c>
      <c r="O4">
        <v>55</v>
      </c>
      <c r="P4" s="4">
        <v>60</v>
      </c>
      <c r="Q4">
        <v>100</v>
      </c>
    </row>
    <row r="5" spans="1:18" x14ac:dyDescent="0.35">
      <c r="F5" s="14">
        <v>8</v>
      </c>
      <c r="G5" s="14">
        <v>12.5</v>
      </c>
      <c r="H5" s="14">
        <v>17.5</v>
      </c>
      <c r="I5" s="14">
        <v>22.5</v>
      </c>
      <c r="J5" s="14">
        <v>27.5</v>
      </c>
      <c r="K5" s="14">
        <v>32.5</v>
      </c>
      <c r="L5" s="14">
        <v>37.5</v>
      </c>
      <c r="M5" s="14">
        <v>42.5</v>
      </c>
      <c r="N5" s="14">
        <v>47.5</v>
      </c>
      <c r="O5" s="14">
        <v>52.5</v>
      </c>
      <c r="P5" s="14">
        <v>57.5</v>
      </c>
      <c r="Q5" s="14">
        <v>65</v>
      </c>
    </row>
    <row r="6" spans="1:18" ht="15" thickBot="1" x14ac:dyDescent="0.4">
      <c r="Q6" s="85">
        <f>'(0-24) Speed Summary'!A12</f>
        <v>45606</v>
      </c>
    </row>
    <row r="7" spans="1:18" s="2" customFormat="1" ht="35.15" customHeight="1" thickBot="1" x14ac:dyDescent="0.4">
      <c r="A7" s="10" t="s">
        <v>5</v>
      </c>
      <c r="B7" s="74" t="s">
        <v>23</v>
      </c>
      <c r="C7" s="75" t="s">
        <v>30</v>
      </c>
      <c r="D7" s="75" t="s">
        <v>31</v>
      </c>
      <c r="E7" s="76" t="s">
        <v>32</v>
      </c>
      <c r="F7" s="86" t="s">
        <v>33</v>
      </c>
      <c r="G7" s="86" t="s">
        <v>34</v>
      </c>
      <c r="H7" s="86" t="s">
        <v>35</v>
      </c>
      <c r="I7" s="86" t="s">
        <v>36</v>
      </c>
      <c r="J7" s="86" t="s">
        <v>37</v>
      </c>
      <c r="K7" s="86" t="s">
        <v>38</v>
      </c>
      <c r="L7" s="86" t="s">
        <v>39</v>
      </c>
      <c r="M7" s="86" t="s">
        <v>40</v>
      </c>
      <c r="N7" s="86" t="s">
        <v>41</v>
      </c>
      <c r="O7" s="86" t="s">
        <v>42</v>
      </c>
      <c r="P7" s="86" t="s">
        <v>43</v>
      </c>
      <c r="Q7" s="87" t="s">
        <v>44</v>
      </c>
    </row>
    <row r="8" spans="1:18" x14ac:dyDescent="0.35">
      <c r="A8" s="13">
        <v>0</v>
      </c>
      <c r="B8" s="39">
        <f t="shared" ref="B8:B31" si="0">SUM(F8:Q8)</f>
        <v>2</v>
      </c>
      <c r="C8" s="67">
        <f>IF(E8&lt;&gt;"-",D8+(1.0364*E8),"-")</f>
        <v>28.664227340108688</v>
      </c>
      <c r="D8" s="67">
        <v>25</v>
      </c>
      <c r="E8" s="68">
        <v>3.5355339059327378</v>
      </c>
      <c r="F8" s="14">
        <v>0</v>
      </c>
      <c r="G8" s="14">
        <v>0</v>
      </c>
      <c r="H8" s="14">
        <v>0</v>
      </c>
      <c r="I8" s="14">
        <v>1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9">
        <v>0</v>
      </c>
    </row>
    <row r="9" spans="1:18" x14ac:dyDescent="0.35">
      <c r="A9" s="16">
        <v>4.1666666666666699E-2</v>
      </c>
      <c r="B9" s="39">
        <f t="shared" si="0"/>
        <v>4</v>
      </c>
      <c r="C9" s="67">
        <f t="shared" ref="C9:C31" si="1">IF(E9&lt;&gt;"-",D9+(1.0364*E9),"-")</f>
        <v>37.864000000000004</v>
      </c>
      <c r="D9" s="67">
        <v>27.5</v>
      </c>
      <c r="E9" s="68">
        <v>10</v>
      </c>
      <c r="F9" s="14">
        <v>0</v>
      </c>
      <c r="G9" s="14">
        <v>1</v>
      </c>
      <c r="H9" s="14">
        <v>0</v>
      </c>
      <c r="I9" s="14">
        <v>0</v>
      </c>
      <c r="J9" s="14">
        <v>0</v>
      </c>
      <c r="K9" s="14">
        <v>3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39">
        <v>0</v>
      </c>
    </row>
    <row r="10" spans="1:18" x14ac:dyDescent="0.35">
      <c r="A10" s="16">
        <v>8.3333333333333301E-2</v>
      </c>
      <c r="B10" s="39">
        <f t="shared" si="0"/>
        <v>0</v>
      </c>
      <c r="C10" s="67" t="str">
        <f t="shared" si="1"/>
        <v>-</v>
      </c>
      <c r="D10" s="67" t="s">
        <v>45</v>
      </c>
      <c r="E10" s="68" t="s">
        <v>45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39">
        <v>0</v>
      </c>
    </row>
    <row r="11" spans="1:18" x14ac:dyDescent="0.35">
      <c r="A11" s="16">
        <v>0.125</v>
      </c>
      <c r="B11" s="39">
        <f t="shared" si="0"/>
        <v>1</v>
      </c>
      <c r="C11" s="67" t="str">
        <f t="shared" si="1"/>
        <v>-</v>
      </c>
      <c r="D11" s="67">
        <v>32.5</v>
      </c>
      <c r="E11" s="68" t="s">
        <v>45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39">
        <v>0</v>
      </c>
    </row>
    <row r="12" spans="1:18" x14ac:dyDescent="0.35">
      <c r="A12" s="16">
        <v>0.16666666666666699</v>
      </c>
      <c r="B12" s="39">
        <f t="shared" si="0"/>
        <v>2</v>
      </c>
      <c r="C12" s="67">
        <f t="shared" si="1"/>
        <v>39.828454680217376</v>
      </c>
      <c r="D12" s="67">
        <v>32.5</v>
      </c>
      <c r="E12" s="68">
        <v>7.0710678118654755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39">
        <v>0</v>
      </c>
    </row>
    <row r="13" spans="1:18" x14ac:dyDescent="0.35">
      <c r="A13" s="16">
        <v>0.20833333333333301</v>
      </c>
      <c r="B13" s="39">
        <f t="shared" si="0"/>
        <v>0</v>
      </c>
      <c r="C13" s="67" t="str">
        <f t="shared" si="1"/>
        <v>-</v>
      </c>
      <c r="D13" s="67" t="s">
        <v>45</v>
      </c>
      <c r="E13" s="68" t="s">
        <v>45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39">
        <v>0</v>
      </c>
    </row>
    <row r="14" spans="1:18" x14ac:dyDescent="0.35">
      <c r="A14" s="16">
        <v>0.25</v>
      </c>
      <c r="B14" s="39">
        <f t="shared" si="0"/>
        <v>1</v>
      </c>
      <c r="C14" s="67" t="str">
        <f t="shared" si="1"/>
        <v>-</v>
      </c>
      <c r="D14" s="67">
        <v>32.5</v>
      </c>
      <c r="E14" s="68" t="s">
        <v>45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39">
        <v>0</v>
      </c>
    </row>
    <row r="15" spans="1:18" x14ac:dyDescent="0.35">
      <c r="A15" s="16">
        <v>0.29166666666666702</v>
      </c>
      <c r="B15" s="39">
        <f t="shared" si="0"/>
        <v>4</v>
      </c>
      <c r="C15" s="67">
        <f t="shared" si="1"/>
        <v>34.828454680217376</v>
      </c>
      <c r="D15" s="67">
        <v>27.5</v>
      </c>
      <c r="E15" s="68">
        <v>7.0710678118654755</v>
      </c>
      <c r="F15" s="14">
        <v>0</v>
      </c>
      <c r="G15" s="14">
        <v>0</v>
      </c>
      <c r="H15" s="14">
        <v>0</v>
      </c>
      <c r="I15" s="14">
        <v>2</v>
      </c>
      <c r="J15" s="14">
        <v>1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39">
        <v>0</v>
      </c>
    </row>
    <row r="16" spans="1:18" x14ac:dyDescent="0.35">
      <c r="A16" s="16">
        <v>0.33333333333333298</v>
      </c>
      <c r="B16" s="39">
        <f t="shared" si="0"/>
        <v>2</v>
      </c>
      <c r="C16" s="67">
        <f t="shared" si="1"/>
        <v>39.828454680217376</v>
      </c>
      <c r="D16" s="67">
        <v>32.5</v>
      </c>
      <c r="E16" s="68">
        <v>7.0710678118654755</v>
      </c>
      <c r="F16" s="14">
        <v>0</v>
      </c>
      <c r="G16" s="14">
        <v>0</v>
      </c>
      <c r="H16" s="14">
        <v>0</v>
      </c>
      <c r="I16" s="14">
        <v>0</v>
      </c>
      <c r="J16" s="14">
        <v>1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39">
        <v>0</v>
      </c>
    </row>
    <row r="17" spans="1:17" x14ac:dyDescent="0.35">
      <c r="A17" s="16">
        <v>0.375</v>
      </c>
      <c r="B17" s="39">
        <f t="shared" si="0"/>
        <v>9</v>
      </c>
      <c r="C17" s="67">
        <f t="shared" si="1"/>
        <v>33.293652129701954</v>
      </c>
      <c r="D17" s="67">
        <v>27.5</v>
      </c>
      <c r="E17" s="68">
        <v>5.5901699437494745</v>
      </c>
      <c r="F17" s="14">
        <v>0</v>
      </c>
      <c r="G17" s="14">
        <v>0</v>
      </c>
      <c r="H17" s="14">
        <v>1</v>
      </c>
      <c r="I17" s="14">
        <v>1</v>
      </c>
      <c r="J17" s="14">
        <v>5</v>
      </c>
      <c r="K17" s="14">
        <v>1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39">
        <v>0</v>
      </c>
    </row>
    <row r="18" spans="1:17" x14ac:dyDescent="0.35">
      <c r="A18" s="16">
        <v>0.41666666666666702</v>
      </c>
      <c r="B18" s="39">
        <f t="shared" si="0"/>
        <v>21</v>
      </c>
      <c r="C18" s="67">
        <f t="shared" si="1"/>
        <v>34.82732060866558</v>
      </c>
      <c r="D18" s="67">
        <v>28.214285714285715</v>
      </c>
      <c r="E18" s="68">
        <v>6.3807746954649396</v>
      </c>
      <c r="F18" s="14">
        <v>0</v>
      </c>
      <c r="G18" s="14">
        <v>2</v>
      </c>
      <c r="H18" s="14">
        <v>0</v>
      </c>
      <c r="I18" s="14">
        <v>3</v>
      </c>
      <c r="J18" s="14">
        <v>4</v>
      </c>
      <c r="K18" s="14">
        <v>12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39">
        <v>0</v>
      </c>
    </row>
    <row r="19" spans="1:17" x14ac:dyDescent="0.35">
      <c r="A19" s="16">
        <v>0.45833333333333298</v>
      </c>
      <c r="B19" s="39">
        <f t="shared" si="0"/>
        <v>11</v>
      </c>
      <c r="C19" s="67">
        <f t="shared" si="1"/>
        <v>32.682000000000002</v>
      </c>
      <c r="D19" s="67">
        <v>27.5</v>
      </c>
      <c r="E19" s="68">
        <v>5</v>
      </c>
      <c r="F19" s="14">
        <v>0</v>
      </c>
      <c r="G19" s="14">
        <v>0</v>
      </c>
      <c r="H19" s="14">
        <v>0</v>
      </c>
      <c r="I19" s="14">
        <v>4</v>
      </c>
      <c r="J19" s="14">
        <v>4</v>
      </c>
      <c r="K19" s="14">
        <v>2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39">
        <v>0</v>
      </c>
    </row>
    <row r="20" spans="1:17" x14ac:dyDescent="0.35">
      <c r="A20" s="16">
        <v>0.5</v>
      </c>
      <c r="B20" s="39">
        <f t="shared" si="0"/>
        <v>20</v>
      </c>
      <c r="C20" s="67">
        <f t="shared" si="1"/>
        <v>30.191424677029858</v>
      </c>
      <c r="D20" s="67">
        <v>24.75</v>
      </c>
      <c r="E20" s="68">
        <v>5.2503132738613045</v>
      </c>
      <c r="F20" s="14">
        <v>0</v>
      </c>
      <c r="G20" s="14">
        <v>1</v>
      </c>
      <c r="H20" s="14">
        <v>2</v>
      </c>
      <c r="I20" s="14">
        <v>7</v>
      </c>
      <c r="J20" s="14">
        <v>7</v>
      </c>
      <c r="K20" s="14">
        <v>3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39">
        <v>0</v>
      </c>
    </row>
    <row r="21" spans="1:17" x14ac:dyDescent="0.35">
      <c r="A21" s="16">
        <v>0.54166666666666696</v>
      </c>
      <c r="B21" s="39">
        <f t="shared" si="0"/>
        <v>22</v>
      </c>
      <c r="C21" s="67">
        <f t="shared" si="1"/>
        <v>35.764480449169113</v>
      </c>
      <c r="D21" s="67">
        <v>26.818181818181817</v>
      </c>
      <c r="E21" s="68">
        <v>8.6320905354952711</v>
      </c>
      <c r="F21" s="14">
        <v>0</v>
      </c>
      <c r="G21" s="14">
        <v>3</v>
      </c>
      <c r="H21" s="14">
        <v>0</v>
      </c>
      <c r="I21" s="14">
        <v>5</v>
      </c>
      <c r="J21" s="14">
        <v>7</v>
      </c>
      <c r="K21" s="14">
        <v>6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39">
        <v>0</v>
      </c>
    </row>
    <row r="22" spans="1:17" x14ac:dyDescent="0.35">
      <c r="A22" s="16">
        <v>0.58333333333333304</v>
      </c>
      <c r="B22" s="39">
        <f t="shared" si="0"/>
        <v>23</v>
      </c>
      <c r="C22" s="67">
        <f t="shared" si="1"/>
        <v>38.348728920372928</v>
      </c>
      <c r="D22" s="67">
        <v>29.673913043478262</v>
      </c>
      <c r="E22" s="68">
        <v>8.3701426832252661</v>
      </c>
      <c r="F22" s="14">
        <v>0</v>
      </c>
      <c r="G22" s="14">
        <v>0</v>
      </c>
      <c r="H22" s="14">
        <v>3</v>
      </c>
      <c r="I22" s="14">
        <v>4</v>
      </c>
      <c r="J22" s="14">
        <v>5</v>
      </c>
      <c r="K22" s="14">
        <v>5</v>
      </c>
      <c r="L22" s="14">
        <v>5</v>
      </c>
      <c r="M22" s="14">
        <v>0</v>
      </c>
      <c r="N22" s="14">
        <v>0</v>
      </c>
      <c r="O22" s="14">
        <v>1</v>
      </c>
      <c r="P22" s="14">
        <v>0</v>
      </c>
      <c r="Q22" s="39">
        <v>0</v>
      </c>
    </row>
    <row r="23" spans="1:17" x14ac:dyDescent="0.35">
      <c r="A23" s="16">
        <v>0.625</v>
      </c>
      <c r="B23" s="39">
        <f t="shared" si="0"/>
        <v>18</v>
      </c>
      <c r="C23" s="67">
        <f t="shared" si="1"/>
        <v>33.119159821670593</v>
      </c>
      <c r="D23" s="67">
        <v>28.333333333333332</v>
      </c>
      <c r="E23" s="68">
        <v>4.6177407259139951</v>
      </c>
      <c r="F23" s="14">
        <v>0</v>
      </c>
      <c r="G23" s="14">
        <v>0</v>
      </c>
      <c r="H23" s="14">
        <v>1</v>
      </c>
      <c r="I23" s="14">
        <v>2</v>
      </c>
      <c r="J23" s="14">
        <v>9</v>
      </c>
      <c r="K23" s="14">
        <v>5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39">
        <v>0</v>
      </c>
    </row>
    <row r="24" spans="1:17" x14ac:dyDescent="0.35">
      <c r="A24" s="16">
        <v>0.66666666666666696</v>
      </c>
      <c r="B24" s="39">
        <f t="shared" si="0"/>
        <v>18</v>
      </c>
      <c r="C24" s="67">
        <f t="shared" si="1"/>
        <v>33.397534160157413</v>
      </c>
      <c r="D24" s="67">
        <v>26.111111111111111</v>
      </c>
      <c r="E24" s="68">
        <v>7.030512397767561</v>
      </c>
      <c r="F24" s="14">
        <v>0</v>
      </c>
      <c r="G24" s="14">
        <v>3</v>
      </c>
      <c r="H24" s="14">
        <v>0</v>
      </c>
      <c r="I24" s="14">
        <v>1</v>
      </c>
      <c r="J24" s="14">
        <v>10</v>
      </c>
      <c r="K24" s="14">
        <v>3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39">
        <v>0</v>
      </c>
    </row>
    <row r="25" spans="1:17" x14ac:dyDescent="0.35">
      <c r="A25" s="16">
        <v>0.70833333333333304</v>
      </c>
      <c r="B25" s="39">
        <f t="shared" si="0"/>
        <v>16</v>
      </c>
      <c r="C25" s="67">
        <f t="shared" si="1"/>
        <v>31.233728714560264</v>
      </c>
      <c r="D25" s="67">
        <v>24.6875</v>
      </c>
      <c r="E25" s="68">
        <v>6.3163148538790663</v>
      </c>
      <c r="F25" s="14">
        <v>0</v>
      </c>
      <c r="G25" s="14">
        <v>2</v>
      </c>
      <c r="H25" s="14">
        <v>1</v>
      </c>
      <c r="I25" s="14">
        <v>4</v>
      </c>
      <c r="J25" s="14">
        <v>6</v>
      </c>
      <c r="K25" s="14">
        <v>3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39">
        <v>0</v>
      </c>
    </row>
    <row r="26" spans="1:17" x14ac:dyDescent="0.35">
      <c r="A26" s="16">
        <v>0.75</v>
      </c>
      <c r="B26" s="39">
        <f t="shared" si="0"/>
        <v>14</v>
      </c>
      <c r="C26" s="67">
        <f t="shared" si="1"/>
        <v>34.909582104745304</v>
      </c>
      <c r="D26" s="67">
        <v>29.642857142857142</v>
      </c>
      <c r="E26" s="68">
        <v>5.0817492878118129</v>
      </c>
      <c r="F26" s="14">
        <v>0</v>
      </c>
      <c r="G26" s="14">
        <v>0</v>
      </c>
      <c r="H26" s="14">
        <v>0</v>
      </c>
      <c r="I26" s="14">
        <v>1</v>
      </c>
      <c r="J26" s="14">
        <v>9</v>
      </c>
      <c r="K26" s="14">
        <v>2</v>
      </c>
      <c r="L26" s="14">
        <v>1</v>
      </c>
      <c r="M26" s="14">
        <v>1</v>
      </c>
      <c r="N26" s="14">
        <v>0</v>
      </c>
      <c r="O26" s="14">
        <v>0</v>
      </c>
      <c r="P26" s="14">
        <v>0</v>
      </c>
      <c r="Q26" s="39">
        <v>0</v>
      </c>
    </row>
    <row r="27" spans="1:17" x14ac:dyDescent="0.35">
      <c r="A27" s="16">
        <v>0.79166666666666696</v>
      </c>
      <c r="B27" s="39">
        <f t="shared" si="0"/>
        <v>13</v>
      </c>
      <c r="C27" s="67">
        <f t="shared" si="1"/>
        <v>36.017227869828645</v>
      </c>
      <c r="D27" s="67">
        <v>29.807692307692307</v>
      </c>
      <c r="E27" s="68">
        <v>5.9914468951527793</v>
      </c>
      <c r="F27" s="14">
        <v>0</v>
      </c>
      <c r="G27" s="14">
        <v>0</v>
      </c>
      <c r="H27" s="14">
        <v>1</v>
      </c>
      <c r="I27" s="14">
        <v>1</v>
      </c>
      <c r="J27" s="14">
        <v>5</v>
      </c>
      <c r="K27" s="14">
        <v>3</v>
      </c>
      <c r="L27" s="14">
        <v>3</v>
      </c>
      <c r="M27" s="14">
        <v>0</v>
      </c>
      <c r="N27" s="14">
        <v>0</v>
      </c>
      <c r="O27" s="14">
        <v>0</v>
      </c>
      <c r="P27" s="14">
        <v>0</v>
      </c>
      <c r="Q27" s="39">
        <v>0</v>
      </c>
    </row>
    <row r="28" spans="1:17" x14ac:dyDescent="0.35">
      <c r="A28" s="16">
        <v>0.83333333333333304</v>
      </c>
      <c r="B28" s="39">
        <f t="shared" si="0"/>
        <v>9</v>
      </c>
      <c r="C28" s="67">
        <f t="shared" si="1"/>
        <v>37.101393456928129</v>
      </c>
      <c r="D28" s="67">
        <v>29.722222222222221</v>
      </c>
      <c r="E28" s="68">
        <v>7.1200031210979438</v>
      </c>
      <c r="F28" s="14">
        <v>0</v>
      </c>
      <c r="G28" s="14">
        <v>0</v>
      </c>
      <c r="H28" s="14">
        <v>1</v>
      </c>
      <c r="I28" s="14">
        <v>1</v>
      </c>
      <c r="J28" s="14">
        <v>3</v>
      </c>
      <c r="K28" s="14">
        <v>1</v>
      </c>
      <c r="L28" s="14">
        <v>3</v>
      </c>
      <c r="M28" s="14">
        <v>0</v>
      </c>
      <c r="N28" s="14">
        <v>0</v>
      </c>
      <c r="O28" s="14">
        <v>0</v>
      </c>
      <c r="P28" s="14">
        <v>0</v>
      </c>
      <c r="Q28" s="39">
        <v>0</v>
      </c>
    </row>
    <row r="29" spans="1:17" x14ac:dyDescent="0.35">
      <c r="A29" s="16">
        <v>0.875</v>
      </c>
      <c r="B29" s="39">
        <f t="shared" si="0"/>
        <v>4</v>
      </c>
      <c r="C29" s="67">
        <f t="shared" si="1"/>
        <v>32.991829094940641</v>
      </c>
      <c r="D29" s="67">
        <v>30</v>
      </c>
      <c r="E29" s="68">
        <v>2.8867513459481291</v>
      </c>
      <c r="F29" s="14">
        <v>0</v>
      </c>
      <c r="G29" s="14">
        <v>0</v>
      </c>
      <c r="H29" s="14">
        <v>0</v>
      </c>
      <c r="I29" s="14">
        <v>0</v>
      </c>
      <c r="J29" s="14">
        <v>2</v>
      </c>
      <c r="K29" s="14">
        <v>2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39">
        <v>0</v>
      </c>
    </row>
    <row r="30" spans="1:17" x14ac:dyDescent="0.35">
      <c r="A30" s="16">
        <v>0.91666666666666696</v>
      </c>
      <c r="B30" s="39">
        <f t="shared" si="0"/>
        <v>3</v>
      </c>
      <c r="C30" s="67">
        <f t="shared" si="1"/>
        <v>55.450974569643847</v>
      </c>
      <c r="D30" s="67">
        <v>37.5</v>
      </c>
      <c r="E30" s="68">
        <v>17.320508075688775</v>
      </c>
      <c r="F30" s="14">
        <v>0</v>
      </c>
      <c r="G30" s="14">
        <v>0</v>
      </c>
      <c r="H30" s="14">
        <v>0</v>
      </c>
      <c r="I30" s="14">
        <v>0</v>
      </c>
      <c r="J30" s="14">
        <v>2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1</v>
      </c>
      <c r="Q30" s="39">
        <v>0</v>
      </c>
    </row>
    <row r="31" spans="1:17" ht="15" thickBot="1" x14ac:dyDescent="0.4">
      <c r="A31" s="18">
        <v>0.95833333333333304</v>
      </c>
      <c r="B31" s="47">
        <f t="shared" si="0"/>
        <v>1</v>
      </c>
      <c r="C31" s="69" t="str">
        <f t="shared" si="1"/>
        <v>-</v>
      </c>
      <c r="D31" s="69">
        <v>27.5</v>
      </c>
      <c r="E31" s="70" t="s">
        <v>45</v>
      </c>
      <c r="F31" s="19">
        <v>0</v>
      </c>
      <c r="G31" s="19">
        <v>0</v>
      </c>
      <c r="H31" s="19">
        <v>0</v>
      </c>
      <c r="I31" s="19">
        <v>0</v>
      </c>
      <c r="J31" s="19">
        <v>1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47">
        <v>0</v>
      </c>
    </row>
    <row r="32" spans="1:17" x14ac:dyDescent="0.35">
      <c r="A32" s="21"/>
      <c r="B32" s="39"/>
      <c r="C32" s="67"/>
      <c r="D32" s="67"/>
      <c r="E32" s="6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39"/>
    </row>
    <row r="33" spans="1:17" x14ac:dyDescent="0.35">
      <c r="A33" s="21" t="s">
        <v>15</v>
      </c>
      <c r="B33" s="39"/>
      <c r="C33" s="67"/>
      <c r="D33" s="67"/>
      <c r="E33" s="6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9"/>
    </row>
    <row r="34" spans="1:17" x14ac:dyDescent="0.35">
      <c r="A34" s="21" t="s">
        <v>46</v>
      </c>
      <c r="B34" s="39">
        <f>SUM(B18:B19)</f>
        <v>32</v>
      </c>
      <c r="C34" s="67">
        <f t="shared" ref="C34:C37" si="2">IF(E34&lt;&gt;"-",D34+(1.0364*E34),"-")</f>
        <v>34.051862241637075</v>
      </c>
      <c r="D34" s="67">
        <v>27.96875</v>
      </c>
      <c r="E34" s="68">
        <v>5.8694637607459237</v>
      </c>
      <c r="F34" s="14">
        <f>SUM(F18:F19)</f>
        <v>0</v>
      </c>
      <c r="G34" s="14">
        <f t="shared" ref="G34:Q34" si="3">SUM(G18:G19)</f>
        <v>2</v>
      </c>
      <c r="H34" s="14">
        <f t="shared" si="3"/>
        <v>0</v>
      </c>
      <c r="I34" s="14">
        <f t="shared" si="3"/>
        <v>7</v>
      </c>
      <c r="J34" s="14">
        <f t="shared" si="3"/>
        <v>8</v>
      </c>
      <c r="K34" s="14">
        <f t="shared" si="3"/>
        <v>14</v>
      </c>
      <c r="L34" s="14">
        <f t="shared" si="3"/>
        <v>1</v>
      </c>
      <c r="M34" s="14">
        <f t="shared" si="3"/>
        <v>0</v>
      </c>
      <c r="N34" s="14">
        <f t="shared" si="3"/>
        <v>0</v>
      </c>
      <c r="O34" s="14">
        <f t="shared" si="3"/>
        <v>0</v>
      </c>
      <c r="P34" s="14">
        <f t="shared" si="3"/>
        <v>0</v>
      </c>
      <c r="Q34" s="39">
        <f t="shared" si="3"/>
        <v>0</v>
      </c>
    </row>
    <row r="35" spans="1:17" x14ac:dyDescent="0.35">
      <c r="A35" s="21" t="s">
        <v>47</v>
      </c>
      <c r="B35" s="39">
        <f>SUM(B22:B23)</f>
        <v>41</v>
      </c>
      <c r="C35" s="67">
        <f t="shared" si="2"/>
        <v>36.269403327079189</v>
      </c>
      <c r="D35" s="67">
        <v>29.085365853658537</v>
      </c>
      <c r="E35" s="68">
        <v>6.9317227647825641</v>
      </c>
      <c r="F35" s="14">
        <f>SUM(F22:F23)</f>
        <v>0</v>
      </c>
      <c r="G35" s="14">
        <f t="shared" ref="G35:Q35" si="4">SUM(G22:G23)</f>
        <v>0</v>
      </c>
      <c r="H35" s="14">
        <f t="shared" si="4"/>
        <v>4</v>
      </c>
      <c r="I35" s="14">
        <f t="shared" si="4"/>
        <v>6</v>
      </c>
      <c r="J35" s="14">
        <f t="shared" si="4"/>
        <v>14</v>
      </c>
      <c r="K35" s="14">
        <f t="shared" si="4"/>
        <v>10</v>
      </c>
      <c r="L35" s="14">
        <f t="shared" si="4"/>
        <v>6</v>
      </c>
      <c r="M35" s="14">
        <f t="shared" si="4"/>
        <v>0</v>
      </c>
      <c r="N35" s="14">
        <f t="shared" si="4"/>
        <v>0</v>
      </c>
      <c r="O35" s="14">
        <f t="shared" si="4"/>
        <v>1</v>
      </c>
      <c r="P35" s="14">
        <f t="shared" si="4"/>
        <v>0</v>
      </c>
      <c r="Q35" s="39">
        <f t="shared" si="4"/>
        <v>0</v>
      </c>
    </row>
    <row r="36" spans="1:17" x14ac:dyDescent="0.35">
      <c r="A36" s="21" t="s">
        <v>16</v>
      </c>
      <c r="B36" s="39">
        <f>SUM(B15:B26)</f>
        <v>178</v>
      </c>
      <c r="C36" s="67">
        <f t="shared" si="2"/>
        <v>34.288662715496912</v>
      </c>
      <c r="D36" s="67">
        <v>27.387640449438202</v>
      </c>
      <c r="E36" s="68">
        <v>6.6586474971620131</v>
      </c>
      <c r="F36" s="14">
        <f>SUM(F15:F26)</f>
        <v>0</v>
      </c>
      <c r="G36" s="14">
        <f t="shared" ref="G36:Q36" si="5">SUM(G15:G26)</f>
        <v>11</v>
      </c>
      <c r="H36" s="14">
        <f t="shared" si="5"/>
        <v>8</v>
      </c>
      <c r="I36" s="14">
        <f t="shared" si="5"/>
        <v>34</v>
      </c>
      <c r="J36" s="14">
        <f t="shared" si="5"/>
        <v>68</v>
      </c>
      <c r="K36" s="14">
        <f t="shared" si="5"/>
        <v>42</v>
      </c>
      <c r="L36" s="14">
        <f t="shared" si="5"/>
        <v>12</v>
      </c>
      <c r="M36" s="14">
        <f t="shared" si="5"/>
        <v>1</v>
      </c>
      <c r="N36" s="14">
        <f t="shared" si="5"/>
        <v>0</v>
      </c>
      <c r="O36" s="14">
        <f t="shared" si="5"/>
        <v>2</v>
      </c>
      <c r="P36" s="14">
        <f t="shared" si="5"/>
        <v>0</v>
      </c>
      <c r="Q36" s="39">
        <f t="shared" si="5"/>
        <v>0</v>
      </c>
    </row>
    <row r="37" spans="1:17" x14ac:dyDescent="0.35">
      <c r="A37" s="21" t="s">
        <v>19</v>
      </c>
      <c r="B37" s="39">
        <f>SUM(B8:B31)</f>
        <v>218</v>
      </c>
      <c r="C37" s="67">
        <f t="shared" si="2"/>
        <v>34.992620418095512</v>
      </c>
      <c r="D37" s="67">
        <v>27.889908256880734</v>
      </c>
      <c r="E37" s="68">
        <v>6.853253725602837</v>
      </c>
      <c r="F37" s="14">
        <f t="shared" ref="F37:Q37" si="6">SUM(F8:F31)</f>
        <v>0</v>
      </c>
      <c r="G37" s="14">
        <f t="shared" si="6"/>
        <v>12</v>
      </c>
      <c r="H37" s="14">
        <f t="shared" si="6"/>
        <v>10</v>
      </c>
      <c r="I37" s="14">
        <f t="shared" si="6"/>
        <v>37</v>
      </c>
      <c r="J37" s="14">
        <f t="shared" si="6"/>
        <v>83</v>
      </c>
      <c r="K37" s="14">
        <f t="shared" ref="K37" si="7">SUM(K8:K31)</f>
        <v>53</v>
      </c>
      <c r="L37" s="14">
        <f t="shared" si="6"/>
        <v>19</v>
      </c>
      <c r="M37" s="14">
        <f t="shared" si="6"/>
        <v>1</v>
      </c>
      <c r="N37" s="14">
        <f t="shared" si="6"/>
        <v>0</v>
      </c>
      <c r="O37" s="14">
        <f t="shared" si="6"/>
        <v>2</v>
      </c>
      <c r="P37" s="14">
        <f t="shared" si="6"/>
        <v>1</v>
      </c>
      <c r="Q37" s="39">
        <f t="shared" si="6"/>
        <v>0</v>
      </c>
    </row>
    <row r="38" spans="1:17" ht="15" thickBot="1" x14ac:dyDescent="0.4">
      <c r="A38" s="22"/>
      <c r="B38" s="47"/>
      <c r="C38" s="69"/>
      <c r="D38" s="55"/>
      <c r="E38" s="5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47"/>
    </row>
    <row r="39" spans="1:17" x14ac:dyDescent="0.35">
      <c r="A39" s="21" t="s">
        <v>20</v>
      </c>
      <c r="B39" s="77">
        <f t="shared" ref="B39:Q39" si="8">INDEX(($A8:$Q19),MATCH(B40,B8:B19,0),1)</f>
        <v>0.41666666666666702</v>
      </c>
      <c r="C39" s="23">
        <f t="shared" si="8"/>
        <v>0.16666666666666699</v>
      </c>
      <c r="D39" s="23">
        <f t="shared" si="8"/>
        <v>0.125</v>
      </c>
      <c r="E39" s="77">
        <f t="shared" si="8"/>
        <v>4.1666666666666699E-2</v>
      </c>
      <c r="F39" s="23">
        <f t="shared" si="8"/>
        <v>0</v>
      </c>
      <c r="G39" s="23">
        <f t="shared" si="8"/>
        <v>0.41666666666666702</v>
      </c>
      <c r="H39" s="23">
        <f t="shared" si="8"/>
        <v>0.375</v>
      </c>
      <c r="I39" s="23">
        <f t="shared" si="8"/>
        <v>0.45833333333333298</v>
      </c>
      <c r="J39" s="23">
        <f t="shared" si="8"/>
        <v>0.375</v>
      </c>
      <c r="K39" s="23">
        <f t="shared" si="8"/>
        <v>0.41666666666666702</v>
      </c>
      <c r="L39" s="23">
        <f t="shared" si="8"/>
        <v>0.16666666666666699</v>
      </c>
      <c r="M39" s="23">
        <f t="shared" si="8"/>
        <v>0</v>
      </c>
      <c r="N39" s="23">
        <f t="shared" si="8"/>
        <v>0</v>
      </c>
      <c r="O39" s="23">
        <f t="shared" si="8"/>
        <v>0</v>
      </c>
      <c r="P39" s="23">
        <f t="shared" si="8"/>
        <v>0</v>
      </c>
      <c r="Q39" s="77">
        <f t="shared" si="8"/>
        <v>0</v>
      </c>
    </row>
    <row r="40" spans="1:17" s="28" customFormat="1" x14ac:dyDescent="0.35">
      <c r="A40" s="25"/>
      <c r="B40" s="78">
        <f t="shared" ref="B40:Q40" si="9">MAX(B8:B19)</f>
        <v>21</v>
      </c>
      <c r="C40" s="88">
        <f t="shared" si="9"/>
        <v>39.828454680217376</v>
      </c>
      <c r="D40" s="88">
        <f t="shared" si="9"/>
        <v>32.5</v>
      </c>
      <c r="E40" s="89">
        <f t="shared" si="9"/>
        <v>10</v>
      </c>
      <c r="F40" s="26">
        <f t="shared" si="9"/>
        <v>0</v>
      </c>
      <c r="G40" s="26">
        <f t="shared" si="9"/>
        <v>2</v>
      </c>
      <c r="H40" s="26">
        <f t="shared" si="9"/>
        <v>1</v>
      </c>
      <c r="I40" s="26">
        <f t="shared" si="9"/>
        <v>4</v>
      </c>
      <c r="J40" s="26">
        <f t="shared" si="9"/>
        <v>5</v>
      </c>
      <c r="K40" s="26">
        <f t="shared" si="9"/>
        <v>12</v>
      </c>
      <c r="L40" s="26">
        <f t="shared" si="9"/>
        <v>1</v>
      </c>
      <c r="M40" s="26">
        <f t="shared" si="9"/>
        <v>0</v>
      </c>
      <c r="N40" s="26">
        <f t="shared" si="9"/>
        <v>0</v>
      </c>
      <c r="O40" s="26">
        <f t="shared" si="9"/>
        <v>0</v>
      </c>
      <c r="P40" s="26">
        <f t="shared" si="9"/>
        <v>0</v>
      </c>
      <c r="Q40" s="78">
        <f t="shared" si="9"/>
        <v>0</v>
      </c>
    </row>
    <row r="41" spans="1:17" x14ac:dyDescent="0.35">
      <c r="A41" s="21"/>
      <c r="B41" s="39"/>
      <c r="C41" s="67"/>
      <c r="D41" s="52"/>
      <c r="E41" s="5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39"/>
    </row>
    <row r="42" spans="1:17" x14ac:dyDescent="0.35">
      <c r="A42" s="21" t="s">
        <v>21</v>
      </c>
      <c r="B42" s="77">
        <f t="shared" ref="B42:Q42" si="10">INDEX(($A20:$Q31),MATCH(B43,B20:B31,0),1)</f>
        <v>0.58333333333333304</v>
      </c>
      <c r="C42" s="23">
        <f t="shared" si="10"/>
        <v>0.91666666666666696</v>
      </c>
      <c r="D42" s="23">
        <f t="shared" si="10"/>
        <v>0.91666666666666696</v>
      </c>
      <c r="E42" s="77">
        <f t="shared" si="10"/>
        <v>0.91666666666666696</v>
      </c>
      <c r="F42" s="23">
        <f t="shared" si="10"/>
        <v>0.5</v>
      </c>
      <c r="G42" s="23">
        <f t="shared" si="10"/>
        <v>0.54166666666666696</v>
      </c>
      <c r="H42" s="23">
        <f t="shared" si="10"/>
        <v>0.58333333333333304</v>
      </c>
      <c r="I42" s="23">
        <f t="shared" si="10"/>
        <v>0.5</v>
      </c>
      <c r="J42" s="23">
        <f t="shared" si="10"/>
        <v>0.66666666666666696</v>
      </c>
      <c r="K42" s="23">
        <f t="shared" si="10"/>
        <v>0.54166666666666696</v>
      </c>
      <c r="L42" s="23">
        <f t="shared" si="10"/>
        <v>0.58333333333333304</v>
      </c>
      <c r="M42" s="23">
        <f t="shared" si="10"/>
        <v>0.75</v>
      </c>
      <c r="N42" s="23">
        <f t="shared" si="10"/>
        <v>0.5</v>
      </c>
      <c r="O42" s="23">
        <f t="shared" si="10"/>
        <v>0.54166666666666696</v>
      </c>
      <c r="P42" s="23">
        <f t="shared" si="10"/>
        <v>0.91666666666666696</v>
      </c>
      <c r="Q42" s="77">
        <f t="shared" si="10"/>
        <v>0.5</v>
      </c>
    </row>
    <row r="43" spans="1:17" s="28" customFormat="1" ht="15" thickBot="1" x14ac:dyDescent="0.4">
      <c r="A43" s="30"/>
      <c r="B43" s="79">
        <f t="shared" ref="B43:Q43" si="11">MAX(B20:B31)</f>
        <v>23</v>
      </c>
      <c r="C43" s="90">
        <f t="shared" si="11"/>
        <v>55.450974569643847</v>
      </c>
      <c r="D43" s="90">
        <f t="shared" si="11"/>
        <v>37.5</v>
      </c>
      <c r="E43" s="91">
        <f t="shared" si="11"/>
        <v>17.320508075688775</v>
      </c>
      <c r="F43" s="31">
        <f t="shared" si="11"/>
        <v>0</v>
      </c>
      <c r="G43" s="31">
        <f t="shared" si="11"/>
        <v>3</v>
      </c>
      <c r="H43" s="31">
        <f t="shared" si="11"/>
        <v>3</v>
      </c>
      <c r="I43" s="31">
        <f t="shared" si="11"/>
        <v>7</v>
      </c>
      <c r="J43" s="31">
        <f t="shared" si="11"/>
        <v>10</v>
      </c>
      <c r="K43" s="31">
        <f t="shared" si="11"/>
        <v>6</v>
      </c>
      <c r="L43" s="31">
        <f t="shared" si="11"/>
        <v>5</v>
      </c>
      <c r="M43" s="31">
        <f t="shared" si="11"/>
        <v>1</v>
      </c>
      <c r="N43" s="31">
        <f t="shared" si="11"/>
        <v>0</v>
      </c>
      <c r="O43" s="31">
        <f t="shared" si="11"/>
        <v>1</v>
      </c>
      <c r="P43" s="31">
        <f t="shared" si="11"/>
        <v>1</v>
      </c>
      <c r="Q43" s="79">
        <f t="shared" si="11"/>
        <v>0</v>
      </c>
    </row>
    <row r="45" spans="1:17" x14ac:dyDescent="0.35">
      <c r="A45" s="4" t="s">
        <v>22</v>
      </c>
      <c r="Q45" s="6"/>
    </row>
    <row r="48" spans="1:17" x14ac:dyDescent="0.35">
      <c r="A48" s="4"/>
      <c r="B48" s="4"/>
      <c r="D48" s="83"/>
      <c r="E48" s="83"/>
      <c r="P48" s="4"/>
    </row>
    <row r="49" spans="1:17" x14ac:dyDescent="0.35">
      <c r="A49" s="5"/>
    </row>
    <row r="50" spans="1:17" x14ac:dyDescent="0.35">
      <c r="A50" s="6" t="s">
        <v>1</v>
      </c>
      <c r="B50" s="4" t="str">
        <f>'Flow Summary'!M4</f>
        <v>Northbound</v>
      </c>
      <c r="I50" s="7"/>
      <c r="P50" s="4"/>
    </row>
    <row r="52" spans="1:17" ht="15" thickBot="1" x14ac:dyDescent="0.4"/>
    <row r="53" spans="1:17" s="2" customFormat="1" ht="29.5" thickBot="1" x14ac:dyDescent="0.4">
      <c r="A53" s="10" t="s">
        <v>5</v>
      </c>
      <c r="B53" s="74" t="s">
        <v>23</v>
      </c>
      <c r="C53" s="75" t="s">
        <v>30</v>
      </c>
      <c r="D53" s="75" t="s">
        <v>31</v>
      </c>
      <c r="E53" s="76" t="s">
        <v>32</v>
      </c>
      <c r="F53" s="86" t="str">
        <f>F7</f>
        <v>Bin 1              &lt;10mph</v>
      </c>
      <c r="G53" s="86" t="str">
        <f t="shared" ref="G53:Q53" si="12">G7</f>
        <v>Bin 2                10&lt;15</v>
      </c>
      <c r="H53" s="86" t="str">
        <f t="shared" si="12"/>
        <v>Bin 3                15&lt;20</v>
      </c>
      <c r="I53" s="86" t="str">
        <f t="shared" si="12"/>
        <v>Bin 4                20&lt;25</v>
      </c>
      <c r="J53" s="86" t="str">
        <f t="shared" si="12"/>
        <v>Bin 5                25&lt;30</v>
      </c>
      <c r="K53" s="86" t="str">
        <f t="shared" si="12"/>
        <v>Bin 6                30&lt;35</v>
      </c>
      <c r="L53" s="86" t="str">
        <f t="shared" si="12"/>
        <v>Bin 7                35&lt;40</v>
      </c>
      <c r="M53" s="86" t="str">
        <f t="shared" si="12"/>
        <v>Bin 8                40&lt;45</v>
      </c>
      <c r="N53" s="86" t="str">
        <f t="shared" si="12"/>
        <v>Bin 9                45&lt;50</v>
      </c>
      <c r="O53" s="86" t="str">
        <f t="shared" si="12"/>
        <v>Bin 10                50&lt;55</v>
      </c>
      <c r="P53" s="86" t="str">
        <f t="shared" si="12"/>
        <v>Bin 11                55&lt;60</v>
      </c>
      <c r="Q53" s="87" t="str">
        <f t="shared" si="12"/>
        <v>Bin 12              &gt;=60</v>
      </c>
    </row>
    <row r="54" spans="1:17" x14ac:dyDescent="0.35">
      <c r="A54" s="13">
        <v>0</v>
      </c>
      <c r="B54" s="39">
        <f t="shared" ref="B54:B77" si="13">SUM(F54:Q54)</f>
        <v>4</v>
      </c>
      <c r="C54" s="67">
        <f t="shared" ref="C54:C77" si="14">IF(E54&lt;&gt;"-",D54+(1.0364*E54),"-")</f>
        <v>27.991829094940641</v>
      </c>
      <c r="D54" s="67">
        <v>25</v>
      </c>
      <c r="E54" s="68">
        <v>2.8867513459481291</v>
      </c>
      <c r="F54" s="14">
        <v>0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39">
        <v>0</v>
      </c>
    </row>
    <row r="55" spans="1:17" x14ac:dyDescent="0.35">
      <c r="A55" s="16">
        <v>4.1666666666666699E-2</v>
      </c>
      <c r="B55" s="39">
        <f t="shared" si="13"/>
        <v>3</v>
      </c>
      <c r="C55" s="67">
        <f t="shared" si="14"/>
        <v>32.864000000000004</v>
      </c>
      <c r="D55" s="67">
        <v>22.5</v>
      </c>
      <c r="E55" s="68">
        <v>10</v>
      </c>
      <c r="F55" s="14">
        <v>0</v>
      </c>
      <c r="G55" s="14">
        <v>1</v>
      </c>
      <c r="H55" s="14">
        <v>0</v>
      </c>
      <c r="I55" s="14">
        <v>1</v>
      </c>
      <c r="J55" s="14">
        <v>0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39">
        <v>0</v>
      </c>
    </row>
    <row r="56" spans="1:17" x14ac:dyDescent="0.35">
      <c r="A56" s="16">
        <v>8.3333333333333301E-2</v>
      </c>
      <c r="B56" s="39">
        <f t="shared" si="13"/>
        <v>1</v>
      </c>
      <c r="C56" s="67" t="str">
        <f t="shared" si="14"/>
        <v>-</v>
      </c>
      <c r="D56" s="67">
        <v>27.5</v>
      </c>
      <c r="E56" s="68" t="s">
        <v>45</v>
      </c>
      <c r="F56" s="14">
        <v>0</v>
      </c>
      <c r="G56" s="14">
        <v>0</v>
      </c>
      <c r="H56" s="14">
        <v>0</v>
      </c>
      <c r="I56" s="14">
        <v>0</v>
      </c>
      <c r="J56" s="14">
        <v>1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39">
        <v>0</v>
      </c>
    </row>
    <row r="57" spans="1:17" x14ac:dyDescent="0.35">
      <c r="A57" s="16">
        <v>0.125</v>
      </c>
      <c r="B57" s="39">
        <f t="shared" si="13"/>
        <v>0</v>
      </c>
      <c r="C57" s="67" t="str">
        <f t="shared" si="14"/>
        <v>-</v>
      </c>
      <c r="D57" s="67" t="s">
        <v>45</v>
      </c>
      <c r="E57" s="68" t="s">
        <v>45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39">
        <v>0</v>
      </c>
    </row>
    <row r="58" spans="1:17" x14ac:dyDescent="0.35">
      <c r="A58" s="16">
        <v>0.16666666666666699</v>
      </c>
      <c r="B58" s="39">
        <f t="shared" si="13"/>
        <v>0</v>
      </c>
      <c r="C58" s="67" t="str">
        <f t="shared" si="14"/>
        <v>-</v>
      </c>
      <c r="D58" s="67" t="s">
        <v>45</v>
      </c>
      <c r="E58" s="68" t="s">
        <v>45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39">
        <v>0</v>
      </c>
    </row>
    <row r="59" spans="1:17" x14ac:dyDescent="0.35">
      <c r="A59" s="16">
        <v>0.20833333333333301</v>
      </c>
      <c r="B59" s="39">
        <f t="shared" si="13"/>
        <v>0</v>
      </c>
      <c r="C59" s="67" t="str">
        <f t="shared" si="14"/>
        <v>-</v>
      </c>
      <c r="D59" s="67" t="s">
        <v>45</v>
      </c>
      <c r="E59" s="68" t="s">
        <v>45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39">
        <v>0</v>
      </c>
    </row>
    <row r="60" spans="1:17" x14ac:dyDescent="0.35">
      <c r="A60" s="16">
        <v>0.25</v>
      </c>
      <c r="B60" s="39">
        <f t="shared" si="13"/>
        <v>0</v>
      </c>
      <c r="C60" s="67" t="str">
        <f t="shared" si="14"/>
        <v>-</v>
      </c>
      <c r="D60" s="67" t="s">
        <v>45</v>
      </c>
      <c r="E60" s="68" t="s">
        <v>45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39">
        <v>0</v>
      </c>
    </row>
    <row r="61" spans="1:17" x14ac:dyDescent="0.35">
      <c r="A61" s="16">
        <v>0.29166666666666702</v>
      </c>
      <c r="B61" s="39">
        <f t="shared" si="13"/>
        <v>0</v>
      </c>
      <c r="C61" s="67" t="str">
        <f t="shared" si="14"/>
        <v>-</v>
      </c>
      <c r="D61" s="67" t="s">
        <v>45</v>
      </c>
      <c r="E61" s="68" t="s">
        <v>45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39">
        <v>0</v>
      </c>
    </row>
    <row r="62" spans="1:17" x14ac:dyDescent="0.35">
      <c r="A62" s="16">
        <v>0.33333333333333298</v>
      </c>
      <c r="B62" s="39">
        <f t="shared" si="13"/>
        <v>1</v>
      </c>
      <c r="C62" s="67" t="str">
        <f t="shared" si="14"/>
        <v>-</v>
      </c>
      <c r="D62" s="67">
        <v>22.5</v>
      </c>
      <c r="E62" s="68" t="s">
        <v>45</v>
      </c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39">
        <v>0</v>
      </c>
    </row>
    <row r="63" spans="1:17" x14ac:dyDescent="0.35">
      <c r="A63" s="16">
        <v>0.375</v>
      </c>
      <c r="B63" s="39">
        <f t="shared" si="13"/>
        <v>4</v>
      </c>
      <c r="C63" s="67">
        <f t="shared" si="14"/>
        <v>28.711387272393345</v>
      </c>
      <c r="D63" s="67">
        <v>23.75</v>
      </c>
      <c r="E63" s="68">
        <v>4.7871355387816905</v>
      </c>
      <c r="F63" s="14">
        <v>0</v>
      </c>
      <c r="G63" s="14">
        <v>0</v>
      </c>
      <c r="H63" s="14">
        <v>1</v>
      </c>
      <c r="I63" s="14">
        <v>1</v>
      </c>
      <c r="J63" s="14">
        <v>2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39">
        <v>0</v>
      </c>
    </row>
    <row r="64" spans="1:17" x14ac:dyDescent="0.35">
      <c r="A64" s="16">
        <v>0.41666666666666702</v>
      </c>
      <c r="B64" s="39">
        <f t="shared" si="13"/>
        <v>15</v>
      </c>
      <c r="C64" s="67">
        <f t="shared" si="14"/>
        <v>30.310181841265507</v>
      </c>
      <c r="D64" s="67">
        <v>24.5</v>
      </c>
      <c r="E64" s="68">
        <v>5.6061191058138808</v>
      </c>
      <c r="F64" s="14">
        <v>0</v>
      </c>
      <c r="G64" s="14">
        <v>1</v>
      </c>
      <c r="H64" s="14">
        <v>2</v>
      </c>
      <c r="I64" s="14">
        <v>4</v>
      </c>
      <c r="J64" s="14">
        <v>6</v>
      </c>
      <c r="K64" s="14">
        <v>2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39">
        <v>0</v>
      </c>
    </row>
    <row r="65" spans="1:17" x14ac:dyDescent="0.35">
      <c r="A65" s="16">
        <v>0.45833333333333298</v>
      </c>
      <c r="B65" s="39">
        <f t="shared" si="13"/>
        <v>19</v>
      </c>
      <c r="C65" s="67">
        <f t="shared" si="14"/>
        <v>26.727822079054015</v>
      </c>
      <c r="D65" s="67">
        <v>23.815789473684209</v>
      </c>
      <c r="E65" s="68">
        <v>2.8097574347450847</v>
      </c>
      <c r="F65" s="14">
        <v>0</v>
      </c>
      <c r="G65" s="14">
        <v>0</v>
      </c>
      <c r="H65" s="14">
        <v>1</v>
      </c>
      <c r="I65" s="14">
        <v>12</v>
      </c>
      <c r="J65" s="14">
        <v>6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39">
        <v>0</v>
      </c>
    </row>
    <row r="66" spans="1:17" x14ac:dyDescent="0.35">
      <c r="A66" s="16">
        <v>0.5</v>
      </c>
      <c r="B66" s="39">
        <f t="shared" si="13"/>
        <v>13</v>
      </c>
      <c r="C66" s="67">
        <f t="shared" si="14"/>
        <v>28.901861554073712</v>
      </c>
      <c r="D66" s="67">
        <v>23.653846153846153</v>
      </c>
      <c r="E66" s="68">
        <v>5.0636968354183329</v>
      </c>
      <c r="F66" s="14">
        <v>0</v>
      </c>
      <c r="G66" s="14">
        <v>0</v>
      </c>
      <c r="H66" s="14">
        <v>4</v>
      </c>
      <c r="I66" s="14">
        <v>3</v>
      </c>
      <c r="J66" s="14">
        <v>5</v>
      </c>
      <c r="K66" s="14">
        <v>1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39">
        <v>0</v>
      </c>
    </row>
    <row r="67" spans="1:17" x14ac:dyDescent="0.35">
      <c r="A67" s="16">
        <v>0.54166666666666696</v>
      </c>
      <c r="B67" s="39">
        <f t="shared" si="13"/>
        <v>24</v>
      </c>
      <c r="C67" s="67">
        <f t="shared" si="14"/>
        <v>26.741308703238062</v>
      </c>
      <c r="D67" s="67">
        <v>22.291666666666668</v>
      </c>
      <c r="E67" s="68">
        <v>4.2933636014776084</v>
      </c>
      <c r="F67" s="14">
        <v>0</v>
      </c>
      <c r="G67" s="14">
        <v>1</v>
      </c>
      <c r="H67" s="14">
        <v>6</v>
      </c>
      <c r="I67" s="14">
        <v>10</v>
      </c>
      <c r="J67" s="14">
        <v>7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39">
        <v>0</v>
      </c>
    </row>
    <row r="68" spans="1:17" x14ac:dyDescent="0.35">
      <c r="A68" s="16">
        <v>0.58333333333333304</v>
      </c>
      <c r="B68" s="39">
        <f t="shared" si="13"/>
        <v>16</v>
      </c>
      <c r="C68" s="67">
        <f t="shared" si="14"/>
        <v>29.231085282367477</v>
      </c>
      <c r="D68" s="67">
        <v>25</v>
      </c>
      <c r="E68" s="68">
        <v>4.0824829046386304</v>
      </c>
      <c r="F68" s="14">
        <v>0</v>
      </c>
      <c r="G68" s="14">
        <v>0</v>
      </c>
      <c r="H68" s="14">
        <v>1</v>
      </c>
      <c r="I68" s="14">
        <v>8</v>
      </c>
      <c r="J68" s="14">
        <v>5</v>
      </c>
      <c r="K68" s="14">
        <v>2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39">
        <v>0</v>
      </c>
    </row>
    <row r="69" spans="1:17" x14ac:dyDescent="0.35">
      <c r="A69" s="16">
        <v>0.625</v>
      </c>
      <c r="B69" s="39">
        <f t="shared" si="13"/>
        <v>15</v>
      </c>
      <c r="C69" s="67">
        <f t="shared" si="14"/>
        <v>30.563813419548406</v>
      </c>
      <c r="D69" s="67">
        <v>23.533333333333335</v>
      </c>
      <c r="E69" s="68">
        <v>6.7835585548196375</v>
      </c>
      <c r="F69" s="14">
        <v>1</v>
      </c>
      <c r="G69" s="14">
        <v>0</v>
      </c>
      <c r="H69" s="14">
        <v>3</v>
      </c>
      <c r="I69" s="14">
        <v>5</v>
      </c>
      <c r="J69" s="14">
        <v>3</v>
      </c>
      <c r="K69" s="14">
        <v>3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39">
        <v>0</v>
      </c>
    </row>
    <row r="70" spans="1:17" x14ac:dyDescent="0.35">
      <c r="A70" s="16">
        <v>0.66666666666666696</v>
      </c>
      <c r="B70" s="39">
        <f t="shared" si="13"/>
        <v>25</v>
      </c>
      <c r="C70" s="67">
        <f t="shared" si="14"/>
        <v>27.610933792906174</v>
      </c>
      <c r="D70" s="67">
        <v>23.12</v>
      </c>
      <c r="E70" s="68">
        <v>4.3332051263085436</v>
      </c>
      <c r="F70" s="14">
        <v>1</v>
      </c>
      <c r="G70" s="14">
        <v>0</v>
      </c>
      <c r="H70" s="14">
        <v>2</v>
      </c>
      <c r="I70" s="14">
        <v>14</v>
      </c>
      <c r="J70" s="14">
        <v>8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39">
        <v>0</v>
      </c>
    </row>
    <row r="71" spans="1:17" x14ac:dyDescent="0.35">
      <c r="A71" s="16">
        <v>0.70833333333333304</v>
      </c>
      <c r="B71" s="39">
        <f t="shared" si="13"/>
        <v>21</v>
      </c>
      <c r="C71" s="67">
        <f t="shared" si="14"/>
        <v>29.273556525031125</v>
      </c>
      <c r="D71" s="67">
        <v>23.452380952380953</v>
      </c>
      <c r="E71" s="68">
        <v>5.6167267200406927</v>
      </c>
      <c r="F71" s="14">
        <v>0</v>
      </c>
      <c r="G71" s="14">
        <v>2</v>
      </c>
      <c r="H71" s="14">
        <v>1</v>
      </c>
      <c r="I71" s="14">
        <v>12</v>
      </c>
      <c r="J71" s="14">
        <v>4</v>
      </c>
      <c r="K71" s="14">
        <v>1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39">
        <v>0</v>
      </c>
    </row>
    <row r="72" spans="1:17" x14ac:dyDescent="0.35">
      <c r="A72" s="16">
        <v>0.75</v>
      </c>
      <c r="B72" s="39">
        <f t="shared" si="13"/>
        <v>19</v>
      </c>
      <c r="C72" s="67">
        <f t="shared" si="14"/>
        <v>29.133784953095844</v>
      </c>
      <c r="D72" s="67">
        <v>25.131578947368421</v>
      </c>
      <c r="E72" s="68">
        <v>3.8616422286061596</v>
      </c>
      <c r="F72" s="14">
        <v>0</v>
      </c>
      <c r="G72" s="14">
        <v>0</v>
      </c>
      <c r="H72" s="14">
        <v>1</v>
      </c>
      <c r="I72" s="14">
        <v>9</v>
      </c>
      <c r="J72" s="14">
        <v>7</v>
      </c>
      <c r="K72" s="14">
        <v>2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39">
        <v>0</v>
      </c>
    </row>
    <row r="73" spans="1:17" x14ac:dyDescent="0.35">
      <c r="A73" s="16">
        <v>0.79166666666666696</v>
      </c>
      <c r="B73" s="39">
        <f t="shared" si="13"/>
        <v>14</v>
      </c>
      <c r="C73" s="67">
        <f t="shared" si="14"/>
        <v>29.082020247107877</v>
      </c>
      <c r="D73" s="67">
        <v>23.928571428571427</v>
      </c>
      <c r="E73" s="68">
        <v>4.9724515809884702</v>
      </c>
      <c r="F73" s="14">
        <v>0</v>
      </c>
      <c r="G73" s="14">
        <v>1</v>
      </c>
      <c r="H73" s="14">
        <v>2</v>
      </c>
      <c r="I73" s="14">
        <v>3</v>
      </c>
      <c r="J73" s="14">
        <v>8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39">
        <v>0</v>
      </c>
    </row>
    <row r="74" spans="1:17" x14ac:dyDescent="0.35">
      <c r="A74" s="16">
        <v>0.83333333333333304</v>
      </c>
      <c r="B74" s="39">
        <f t="shared" si="13"/>
        <v>7</v>
      </c>
      <c r="C74" s="67">
        <f t="shared" si="14"/>
        <v>30.361634014226368</v>
      </c>
      <c r="D74" s="67">
        <v>26.785714285714285</v>
      </c>
      <c r="E74" s="68">
        <v>3.450327796711774</v>
      </c>
      <c r="F74" s="14">
        <v>0</v>
      </c>
      <c r="G74" s="14">
        <v>0</v>
      </c>
      <c r="H74" s="14">
        <v>0</v>
      </c>
      <c r="I74" s="14">
        <v>2</v>
      </c>
      <c r="J74" s="14">
        <v>4</v>
      </c>
      <c r="K74" s="14">
        <v>1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39">
        <v>0</v>
      </c>
    </row>
    <row r="75" spans="1:17" x14ac:dyDescent="0.35">
      <c r="A75" s="16">
        <v>0.875</v>
      </c>
      <c r="B75" s="39">
        <f t="shared" si="13"/>
        <v>9</v>
      </c>
      <c r="C75" s="67">
        <f t="shared" si="14"/>
        <v>27.065777777777775</v>
      </c>
      <c r="D75" s="67">
        <v>23.611111111111111</v>
      </c>
      <c r="E75" s="68">
        <v>3.3333333333333295</v>
      </c>
      <c r="F75" s="14">
        <v>0</v>
      </c>
      <c r="G75" s="14">
        <v>0</v>
      </c>
      <c r="H75" s="14">
        <v>1</v>
      </c>
      <c r="I75" s="14">
        <v>5</v>
      </c>
      <c r="J75" s="14">
        <v>3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39">
        <v>0</v>
      </c>
    </row>
    <row r="76" spans="1:17" x14ac:dyDescent="0.35">
      <c r="A76" s="16">
        <v>0.91666666666666696</v>
      </c>
      <c r="B76" s="39">
        <f t="shared" si="13"/>
        <v>8</v>
      </c>
      <c r="C76" s="67">
        <f t="shared" si="14"/>
        <v>30.539791022360731</v>
      </c>
      <c r="D76" s="67">
        <v>25</v>
      </c>
      <c r="E76" s="68">
        <v>5.3452248382484875</v>
      </c>
      <c r="F76" s="14">
        <v>0</v>
      </c>
      <c r="G76" s="14">
        <v>0</v>
      </c>
      <c r="H76" s="14">
        <v>1</v>
      </c>
      <c r="I76" s="14">
        <v>4</v>
      </c>
      <c r="J76" s="14">
        <v>1</v>
      </c>
      <c r="K76" s="14">
        <v>2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39">
        <v>0</v>
      </c>
    </row>
    <row r="77" spans="1:17" ht="15" thickBot="1" x14ac:dyDescent="0.4">
      <c r="A77" s="18">
        <v>0.95833333333333304</v>
      </c>
      <c r="B77" s="47">
        <f t="shared" si="13"/>
        <v>1</v>
      </c>
      <c r="C77" s="69" t="str">
        <f t="shared" si="14"/>
        <v>-</v>
      </c>
      <c r="D77" s="69">
        <v>27.5</v>
      </c>
      <c r="E77" s="70" t="s">
        <v>45</v>
      </c>
      <c r="F77" s="19">
        <v>0</v>
      </c>
      <c r="G77" s="19">
        <v>0</v>
      </c>
      <c r="H77" s="19">
        <v>0</v>
      </c>
      <c r="I77" s="19">
        <v>0</v>
      </c>
      <c r="J77" s="19">
        <v>1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47">
        <v>0</v>
      </c>
    </row>
    <row r="78" spans="1:17" x14ac:dyDescent="0.35">
      <c r="A78" s="21"/>
      <c r="B78" s="39"/>
      <c r="C78" s="67"/>
      <c r="D78" s="67"/>
      <c r="E78" s="68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39"/>
    </row>
    <row r="79" spans="1:17" x14ac:dyDescent="0.35">
      <c r="A79" s="21" t="s">
        <v>15</v>
      </c>
      <c r="B79" s="39"/>
      <c r="C79" s="67"/>
      <c r="D79" s="67"/>
      <c r="E79" s="68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39"/>
    </row>
    <row r="80" spans="1:17" x14ac:dyDescent="0.35">
      <c r="A80" s="21" t="s">
        <v>46</v>
      </c>
      <c r="B80" s="39">
        <f>SUM(B64:B65)</f>
        <v>34</v>
      </c>
      <c r="C80" s="67">
        <f t="shared" ref="C80:C83" si="15">IF(E80&lt;&gt;"-",D80+(1.0364*E80),"-")</f>
        <v>28.485119174467421</v>
      </c>
      <c r="D80" s="67">
        <v>24.117647058823529</v>
      </c>
      <c r="E80" s="68">
        <v>4.2140796175645425</v>
      </c>
      <c r="F80" s="14">
        <f>SUM(F64:F65)</f>
        <v>0</v>
      </c>
      <c r="G80" s="14">
        <f t="shared" ref="G80:Q80" si="16">SUM(G64:G65)</f>
        <v>1</v>
      </c>
      <c r="H80" s="14">
        <f t="shared" si="16"/>
        <v>3</v>
      </c>
      <c r="I80" s="14">
        <f t="shared" si="16"/>
        <v>16</v>
      </c>
      <c r="J80" s="14">
        <f t="shared" si="16"/>
        <v>12</v>
      </c>
      <c r="K80" s="14">
        <f t="shared" si="16"/>
        <v>2</v>
      </c>
      <c r="L80" s="14">
        <f t="shared" si="16"/>
        <v>0</v>
      </c>
      <c r="M80" s="14">
        <f t="shared" si="16"/>
        <v>0</v>
      </c>
      <c r="N80" s="14">
        <f t="shared" si="16"/>
        <v>0</v>
      </c>
      <c r="O80" s="14">
        <f t="shared" si="16"/>
        <v>0</v>
      </c>
      <c r="P80" s="14">
        <f t="shared" si="16"/>
        <v>0</v>
      </c>
      <c r="Q80" s="39">
        <f t="shared" si="16"/>
        <v>0</v>
      </c>
    </row>
    <row r="81" spans="1:17" x14ac:dyDescent="0.35">
      <c r="A81" s="21" t="s">
        <v>47</v>
      </c>
      <c r="B81" s="39">
        <f>SUM(B68:B69)</f>
        <v>31</v>
      </c>
      <c r="C81" s="67">
        <f t="shared" si="15"/>
        <v>30.00115021006134</v>
      </c>
      <c r="D81" s="67">
        <v>24.29032258064516</v>
      </c>
      <c r="E81" s="68">
        <v>5.5102543703359501</v>
      </c>
      <c r="F81" s="14">
        <f>SUM(F68:F69)</f>
        <v>1</v>
      </c>
      <c r="G81" s="14">
        <f t="shared" ref="G81:Q81" si="17">SUM(G68:G69)</f>
        <v>0</v>
      </c>
      <c r="H81" s="14">
        <f t="shared" si="17"/>
        <v>4</v>
      </c>
      <c r="I81" s="14">
        <f t="shared" si="17"/>
        <v>13</v>
      </c>
      <c r="J81" s="14">
        <f t="shared" si="17"/>
        <v>8</v>
      </c>
      <c r="K81" s="14">
        <f t="shared" si="17"/>
        <v>5</v>
      </c>
      <c r="L81" s="14">
        <f t="shared" si="17"/>
        <v>0</v>
      </c>
      <c r="M81" s="14">
        <f t="shared" si="17"/>
        <v>0</v>
      </c>
      <c r="N81" s="14">
        <f t="shared" si="17"/>
        <v>0</v>
      </c>
      <c r="O81" s="14">
        <f t="shared" si="17"/>
        <v>0</v>
      </c>
      <c r="P81" s="14">
        <f t="shared" si="17"/>
        <v>0</v>
      </c>
      <c r="Q81" s="39">
        <f t="shared" si="17"/>
        <v>0</v>
      </c>
    </row>
    <row r="82" spans="1:17" x14ac:dyDescent="0.35">
      <c r="A82" s="21" t="s">
        <v>16</v>
      </c>
      <c r="B82" s="39">
        <f>SUM(B61:B72)</f>
        <v>172</v>
      </c>
      <c r="C82" s="67">
        <f t="shared" si="15"/>
        <v>28.587669452142222</v>
      </c>
      <c r="D82" s="67">
        <v>23.726744186046513</v>
      </c>
      <c r="E82" s="68">
        <v>4.6902019163409001</v>
      </c>
      <c r="F82" s="14">
        <f>SUM(F61:F72)</f>
        <v>2</v>
      </c>
      <c r="G82" s="14">
        <f t="shared" ref="G82:Q82" si="18">SUM(G61:G72)</f>
        <v>4</v>
      </c>
      <c r="H82" s="14">
        <f t="shared" si="18"/>
        <v>22</v>
      </c>
      <c r="I82" s="14">
        <f t="shared" si="18"/>
        <v>79</v>
      </c>
      <c r="J82" s="14">
        <f t="shared" si="18"/>
        <v>53</v>
      </c>
      <c r="K82" s="14">
        <f t="shared" si="18"/>
        <v>11</v>
      </c>
      <c r="L82" s="14">
        <f t="shared" si="18"/>
        <v>1</v>
      </c>
      <c r="M82" s="14">
        <f t="shared" si="18"/>
        <v>0</v>
      </c>
      <c r="N82" s="14">
        <f t="shared" si="18"/>
        <v>0</v>
      </c>
      <c r="O82" s="14">
        <f t="shared" si="18"/>
        <v>0</v>
      </c>
      <c r="P82" s="14">
        <f t="shared" si="18"/>
        <v>0</v>
      </c>
      <c r="Q82" s="39">
        <f t="shared" si="18"/>
        <v>0</v>
      </c>
    </row>
    <row r="83" spans="1:17" x14ac:dyDescent="0.35">
      <c r="A83" s="21" t="s">
        <v>19</v>
      </c>
      <c r="B83" s="39">
        <f>SUM(B54:B77)</f>
        <v>219</v>
      </c>
      <c r="C83" s="67">
        <f t="shared" si="15"/>
        <v>28.77253976591712</v>
      </c>
      <c r="D83" s="67">
        <v>23.920091324200914</v>
      </c>
      <c r="E83" s="68">
        <v>4.6820228113819038</v>
      </c>
      <c r="F83" s="14">
        <f t="shared" ref="F83:Q83" si="19">SUM(F54:F77)</f>
        <v>2</v>
      </c>
      <c r="G83" s="14">
        <f t="shared" si="19"/>
        <v>6</v>
      </c>
      <c r="H83" s="14">
        <f t="shared" si="19"/>
        <v>26</v>
      </c>
      <c r="I83" s="14">
        <f t="shared" si="19"/>
        <v>96</v>
      </c>
      <c r="J83" s="14">
        <f t="shared" si="19"/>
        <v>73</v>
      </c>
      <c r="K83" s="14">
        <f t="shared" ref="K83" si="20">SUM(K54:K77)</f>
        <v>15</v>
      </c>
      <c r="L83" s="14">
        <f t="shared" si="19"/>
        <v>1</v>
      </c>
      <c r="M83" s="14">
        <f t="shared" si="19"/>
        <v>0</v>
      </c>
      <c r="N83" s="14">
        <f t="shared" si="19"/>
        <v>0</v>
      </c>
      <c r="O83" s="14">
        <f t="shared" si="19"/>
        <v>0</v>
      </c>
      <c r="P83" s="14">
        <f t="shared" si="19"/>
        <v>0</v>
      </c>
      <c r="Q83" s="39">
        <f t="shared" si="19"/>
        <v>0</v>
      </c>
    </row>
    <row r="84" spans="1:17" ht="15" thickBot="1" x14ac:dyDescent="0.4">
      <c r="A84" s="22"/>
      <c r="B84" s="47"/>
      <c r="C84" s="69"/>
      <c r="D84" s="55"/>
      <c r="E84" s="54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47"/>
    </row>
    <row r="85" spans="1:17" x14ac:dyDescent="0.35">
      <c r="A85" s="21" t="s">
        <v>20</v>
      </c>
      <c r="B85" s="77">
        <f>INDEX(($A54:$Q65),MATCH(B86,B54:B65,0),1)</f>
        <v>0.45833333333333298</v>
      </c>
      <c r="C85" s="23">
        <f t="shared" ref="C85:O85" si="21">INDEX(($A54:$Q65),MATCH(C86,C54:C65,0),1)</f>
        <v>4.1666666666666699E-2</v>
      </c>
      <c r="D85" s="23">
        <f t="shared" si="21"/>
        <v>8.3333333333333301E-2</v>
      </c>
      <c r="E85" s="77">
        <f t="shared" si="21"/>
        <v>4.1666666666666699E-2</v>
      </c>
      <c r="F85" s="23">
        <f t="shared" si="21"/>
        <v>0</v>
      </c>
      <c r="G85" s="23">
        <f t="shared" si="21"/>
        <v>4.1666666666666699E-2</v>
      </c>
      <c r="H85" s="23">
        <f t="shared" si="21"/>
        <v>0.41666666666666702</v>
      </c>
      <c r="I85" s="23">
        <f t="shared" si="21"/>
        <v>0.45833333333333298</v>
      </c>
      <c r="J85" s="23">
        <f t="shared" si="21"/>
        <v>0.41666666666666702</v>
      </c>
      <c r="K85" s="23">
        <f t="shared" si="21"/>
        <v>0.41666666666666702</v>
      </c>
      <c r="L85" s="23">
        <f t="shared" si="21"/>
        <v>0</v>
      </c>
      <c r="M85" s="23">
        <f t="shared" si="21"/>
        <v>0</v>
      </c>
      <c r="N85" s="23">
        <f t="shared" si="21"/>
        <v>0</v>
      </c>
      <c r="O85" s="23">
        <f t="shared" si="21"/>
        <v>0</v>
      </c>
      <c r="P85" s="23">
        <f>INDEX(($A54:$Q65),MATCH(P86,P54:P65,0),1)</f>
        <v>0</v>
      </c>
      <c r="Q85" s="77">
        <f t="shared" ref="Q85" si="22">INDEX(($A54:$Q65),MATCH(Q86,Q54:Q65,0),1)</f>
        <v>0</v>
      </c>
    </row>
    <row r="86" spans="1:17" s="28" customFormat="1" x14ac:dyDescent="0.35">
      <c r="A86" s="25"/>
      <c r="B86" s="78">
        <f t="shared" ref="B86:Q86" si="23">MAX(B54:B65)</f>
        <v>19</v>
      </c>
      <c r="C86" s="88">
        <f t="shared" si="23"/>
        <v>32.864000000000004</v>
      </c>
      <c r="D86" s="88">
        <f t="shared" si="23"/>
        <v>27.5</v>
      </c>
      <c r="E86" s="89">
        <f t="shared" si="23"/>
        <v>10</v>
      </c>
      <c r="F86" s="26">
        <f t="shared" si="23"/>
        <v>0</v>
      </c>
      <c r="G86" s="26">
        <f t="shared" si="23"/>
        <v>1</v>
      </c>
      <c r="H86" s="26">
        <f t="shared" si="23"/>
        <v>2</v>
      </c>
      <c r="I86" s="26">
        <f t="shared" si="23"/>
        <v>12</v>
      </c>
      <c r="J86" s="26">
        <f t="shared" si="23"/>
        <v>6</v>
      </c>
      <c r="K86" s="26">
        <f t="shared" si="23"/>
        <v>2</v>
      </c>
      <c r="L86" s="26">
        <f t="shared" si="23"/>
        <v>0</v>
      </c>
      <c r="M86" s="26">
        <f t="shared" si="23"/>
        <v>0</v>
      </c>
      <c r="N86" s="26">
        <f t="shared" si="23"/>
        <v>0</v>
      </c>
      <c r="O86" s="26">
        <f t="shared" si="23"/>
        <v>0</v>
      </c>
      <c r="P86" s="26">
        <f t="shared" si="23"/>
        <v>0</v>
      </c>
      <c r="Q86" s="78">
        <f t="shared" si="23"/>
        <v>0</v>
      </c>
    </row>
    <row r="87" spans="1:17" x14ac:dyDescent="0.35">
      <c r="A87" s="21"/>
      <c r="B87" s="39"/>
      <c r="C87" s="67"/>
      <c r="D87" s="52"/>
      <c r="E87" s="5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39"/>
    </row>
    <row r="88" spans="1:17" x14ac:dyDescent="0.35">
      <c r="A88" s="21" t="s">
        <v>21</v>
      </c>
      <c r="B88" s="77">
        <f>INDEX(($A66:$Q77),MATCH(B89,B66:B77,0),1)</f>
        <v>0.66666666666666696</v>
      </c>
      <c r="C88" s="23">
        <f t="shared" ref="C88:Q88" si="24">INDEX(($A66:$Q77),MATCH(C89,C66:C77,0),1)</f>
        <v>0.625</v>
      </c>
      <c r="D88" s="23">
        <f t="shared" si="24"/>
        <v>0.95833333333333304</v>
      </c>
      <c r="E88" s="77">
        <f t="shared" si="24"/>
        <v>0.625</v>
      </c>
      <c r="F88" s="23">
        <f t="shared" si="24"/>
        <v>0.625</v>
      </c>
      <c r="G88" s="23">
        <f t="shared" si="24"/>
        <v>0.70833333333333304</v>
      </c>
      <c r="H88" s="23">
        <f t="shared" si="24"/>
        <v>0.54166666666666696</v>
      </c>
      <c r="I88" s="23">
        <f t="shared" si="24"/>
        <v>0.66666666666666696</v>
      </c>
      <c r="J88" s="23">
        <f t="shared" si="24"/>
        <v>0.66666666666666696</v>
      </c>
      <c r="K88" s="23">
        <f t="shared" si="24"/>
        <v>0.625</v>
      </c>
      <c r="L88" s="23">
        <f t="shared" si="24"/>
        <v>0.70833333333333304</v>
      </c>
      <c r="M88" s="23">
        <f t="shared" si="24"/>
        <v>0.5</v>
      </c>
      <c r="N88" s="23">
        <f t="shared" si="24"/>
        <v>0.5</v>
      </c>
      <c r="O88" s="23">
        <f t="shared" si="24"/>
        <v>0.5</v>
      </c>
      <c r="P88" s="23">
        <f t="shared" si="24"/>
        <v>0.5</v>
      </c>
      <c r="Q88" s="77">
        <f t="shared" si="24"/>
        <v>0.5</v>
      </c>
    </row>
    <row r="89" spans="1:17" s="28" customFormat="1" ht="15" thickBot="1" x14ac:dyDescent="0.4">
      <c r="A89" s="30"/>
      <c r="B89" s="79">
        <f t="shared" ref="B89:Q89" si="25">MAX(B66:B77)</f>
        <v>25</v>
      </c>
      <c r="C89" s="90">
        <f t="shared" si="25"/>
        <v>30.563813419548406</v>
      </c>
      <c r="D89" s="90">
        <f t="shared" si="25"/>
        <v>27.5</v>
      </c>
      <c r="E89" s="91">
        <f t="shared" si="25"/>
        <v>6.7835585548196375</v>
      </c>
      <c r="F89" s="31">
        <f t="shared" si="25"/>
        <v>1</v>
      </c>
      <c r="G89" s="31">
        <f t="shared" si="25"/>
        <v>2</v>
      </c>
      <c r="H89" s="31">
        <f t="shared" si="25"/>
        <v>6</v>
      </c>
      <c r="I89" s="31">
        <f t="shared" si="25"/>
        <v>14</v>
      </c>
      <c r="J89" s="31">
        <f t="shared" si="25"/>
        <v>8</v>
      </c>
      <c r="K89" s="31">
        <f t="shared" si="25"/>
        <v>3</v>
      </c>
      <c r="L89" s="31">
        <f t="shared" si="25"/>
        <v>1</v>
      </c>
      <c r="M89" s="31">
        <f t="shared" si="25"/>
        <v>0</v>
      </c>
      <c r="N89" s="31">
        <f t="shared" si="25"/>
        <v>0</v>
      </c>
      <c r="O89" s="31">
        <f t="shared" si="25"/>
        <v>0</v>
      </c>
      <c r="P89" s="31">
        <f t="shared" si="25"/>
        <v>0</v>
      </c>
      <c r="Q89" s="79">
        <f t="shared" si="25"/>
        <v>0</v>
      </c>
    </row>
    <row r="91" spans="1:17" x14ac:dyDescent="0.35">
      <c r="A91" s="4" t="s">
        <v>22</v>
      </c>
      <c r="Q91" s="6"/>
    </row>
    <row r="94" spans="1:17" x14ac:dyDescent="0.35">
      <c r="A94" s="4"/>
      <c r="B94" s="4"/>
      <c r="D94" s="83"/>
      <c r="E94" s="83"/>
      <c r="P94" s="4"/>
    </row>
    <row r="95" spans="1:17" x14ac:dyDescent="0.35">
      <c r="A95" s="5"/>
    </row>
    <row r="96" spans="1:17" x14ac:dyDescent="0.35">
      <c r="A96" s="6" t="s">
        <v>1</v>
      </c>
      <c r="B96" s="4" t="s">
        <v>4</v>
      </c>
      <c r="I96" s="7"/>
      <c r="P96" s="4"/>
    </row>
    <row r="98" spans="1:17" ht="15" thickBot="1" x14ac:dyDescent="0.4"/>
    <row r="99" spans="1:17" s="2" customFormat="1" ht="29.5" thickBot="1" x14ac:dyDescent="0.4">
      <c r="A99" s="10" t="s">
        <v>5</v>
      </c>
      <c r="B99" s="74" t="s">
        <v>23</v>
      </c>
      <c r="C99" s="75" t="s">
        <v>30</v>
      </c>
      <c r="D99" s="75" t="s">
        <v>31</v>
      </c>
      <c r="E99" s="76" t="s">
        <v>32</v>
      </c>
      <c r="F99" s="86" t="str">
        <f>F7</f>
        <v>Bin 1              &lt;10mph</v>
      </c>
      <c r="G99" s="86" t="str">
        <f t="shared" ref="G99:Q99" si="26">G7</f>
        <v>Bin 2                10&lt;15</v>
      </c>
      <c r="H99" s="86" t="str">
        <f t="shared" si="26"/>
        <v>Bin 3                15&lt;20</v>
      </c>
      <c r="I99" s="86" t="str">
        <f t="shared" si="26"/>
        <v>Bin 4                20&lt;25</v>
      </c>
      <c r="J99" s="86" t="str">
        <f t="shared" si="26"/>
        <v>Bin 5                25&lt;30</v>
      </c>
      <c r="K99" s="86" t="str">
        <f t="shared" si="26"/>
        <v>Bin 6                30&lt;35</v>
      </c>
      <c r="L99" s="86" t="str">
        <f t="shared" si="26"/>
        <v>Bin 7                35&lt;40</v>
      </c>
      <c r="M99" s="86" t="str">
        <f t="shared" si="26"/>
        <v>Bin 8                40&lt;45</v>
      </c>
      <c r="N99" s="86" t="str">
        <f t="shared" si="26"/>
        <v>Bin 9                45&lt;50</v>
      </c>
      <c r="O99" s="86" t="str">
        <f t="shared" si="26"/>
        <v>Bin 10                50&lt;55</v>
      </c>
      <c r="P99" s="86" t="str">
        <f t="shared" si="26"/>
        <v>Bin 11                55&lt;60</v>
      </c>
      <c r="Q99" s="87" t="str">
        <f t="shared" si="26"/>
        <v>Bin 12              &gt;=60</v>
      </c>
    </row>
    <row r="100" spans="1:17" x14ac:dyDescent="0.35">
      <c r="A100" s="13">
        <v>0</v>
      </c>
      <c r="B100" s="39">
        <f t="shared" ref="B100:B123" si="27">SUM(F100:Q100)</f>
        <v>6</v>
      </c>
      <c r="C100" s="67">
        <f t="shared" ref="C100:C123" si="28">IF(E100&lt;&gt;"-",D100+(1.0364*E100),"-")</f>
        <v>27.83829829299177</v>
      </c>
      <c r="D100" s="67">
        <v>25</v>
      </c>
      <c r="E100" s="68">
        <v>2.7386127875258306</v>
      </c>
      <c r="F100" s="14">
        <f>F54+F8</f>
        <v>0</v>
      </c>
      <c r="G100" s="14">
        <f t="shared" ref="G100:Q115" si="29">G54+G8</f>
        <v>0</v>
      </c>
      <c r="H100" s="14">
        <f t="shared" si="29"/>
        <v>0</v>
      </c>
      <c r="I100" s="14">
        <f t="shared" si="29"/>
        <v>3</v>
      </c>
      <c r="J100" s="14">
        <f t="shared" si="29"/>
        <v>3</v>
      </c>
      <c r="K100" s="14">
        <f t="shared" si="29"/>
        <v>0</v>
      </c>
      <c r="L100" s="14">
        <f t="shared" si="29"/>
        <v>0</v>
      </c>
      <c r="M100" s="14">
        <f t="shared" si="29"/>
        <v>0</v>
      </c>
      <c r="N100" s="14">
        <f t="shared" si="29"/>
        <v>0</v>
      </c>
      <c r="O100" s="14">
        <f t="shared" si="29"/>
        <v>0</v>
      </c>
      <c r="P100" s="14">
        <f t="shared" si="29"/>
        <v>0</v>
      </c>
      <c r="Q100" s="39">
        <f t="shared" si="29"/>
        <v>0</v>
      </c>
    </row>
    <row r="101" spans="1:17" x14ac:dyDescent="0.35">
      <c r="A101" s="16">
        <v>4.1666666666666699E-2</v>
      </c>
      <c r="B101" s="39">
        <f t="shared" si="27"/>
        <v>7</v>
      </c>
      <c r="C101" s="67">
        <f t="shared" si="28"/>
        <v>35.215273231417207</v>
      </c>
      <c r="D101" s="67">
        <v>25.357142857142858</v>
      </c>
      <c r="E101" s="68">
        <v>9.5118973121134207</v>
      </c>
      <c r="F101" s="14">
        <f t="shared" ref="F101:Q116" si="30">F55+F9</f>
        <v>0</v>
      </c>
      <c r="G101" s="14">
        <f t="shared" si="30"/>
        <v>2</v>
      </c>
      <c r="H101" s="14">
        <f t="shared" si="30"/>
        <v>0</v>
      </c>
      <c r="I101" s="14">
        <f t="shared" si="30"/>
        <v>1</v>
      </c>
      <c r="J101" s="14">
        <f t="shared" si="30"/>
        <v>0</v>
      </c>
      <c r="K101" s="14">
        <f t="shared" si="29"/>
        <v>4</v>
      </c>
      <c r="L101" s="14">
        <f t="shared" si="30"/>
        <v>0</v>
      </c>
      <c r="M101" s="14">
        <f t="shared" si="30"/>
        <v>0</v>
      </c>
      <c r="N101" s="14">
        <f t="shared" si="30"/>
        <v>0</v>
      </c>
      <c r="O101" s="14">
        <f t="shared" si="30"/>
        <v>0</v>
      </c>
      <c r="P101" s="14">
        <f t="shared" si="30"/>
        <v>0</v>
      </c>
      <c r="Q101" s="39">
        <f t="shared" si="30"/>
        <v>0</v>
      </c>
    </row>
    <row r="102" spans="1:17" x14ac:dyDescent="0.35">
      <c r="A102" s="16">
        <v>8.3333333333333301E-2</v>
      </c>
      <c r="B102" s="39">
        <f t="shared" si="27"/>
        <v>1</v>
      </c>
      <c r="C102" s="67" t="str">
        <f t="shared" si="28"/>
        <v>-</v>
      </c>
      <c r="D102" s="67">
        <v>27.5</v>
      </c>
      <c r="E102" s="68" t="s">
        <v>45</v>
      </c>
      <c r="F102" s="14">
        <f t="shared" si="30"/>
        <v>0</v>
      </c>
      <c r="G102" s="14">
        <f t="shared" si="30"/>
        <v>0</v>
      </c>
      <c r="H102" s="14">
        <f t="shared" si="30"/>
        <v>0</v>
      </c>
      <c r="I102" s="14">
        <f t="shared" si="30"/>
        <v>0</v>
      </c>
      <c r="J102" s="14">
        <f t="shared" si="30"/>
        <v>1</v>
      </c>
      <c r="K102" s="14">
        <f t="shared" si="29"/>
        <v>0</v>
      </c>
      <c r="L102" s="14">
        <f t="shared" si="30"/>
        <v>0</v>
      </c>
      <c r="M102" s="14">
        <f t="shared" si="30"/>
        <v>0</v>
      </c>
      <c r="N102" s="14">
        <f t="shared" si="30"/>
        <v>0</v>
      </c>
      <c r="O102" s="14">
        <f t="shared" si="30"/>
        <v>0</v>
      </c>
      <c r="P102" s="14">
        <f t="shared" si="30"/>
        <v>0</v>
      </c>
      <c r="Q102" s="39">
        <f t="shared" si="30"/>
        <v>0</v>
      </c>
    </row>
    <row r="103" spans="1:17" x14ac:dyDescent="0.35">
      <c r="A103" s="16">
        <v>0.125</v>
      </c>
      <c r="B103" s="39">
        <f t="shared" si="27"/>
        <v>1</v>
      </c>
      <c r="C103" s="67" t="str">
        <f t="shared" si="28"/>
        <v>-</v>
      </c>
      <c r="D103" s="67">
        <v>32.5</v>
      </c>
      <c r="E103" s="68" t="s">
        <v>45</v>
      </c>
      <c r="F103" s="14">
        <f t="shared" si="30"/>
        <v>0</v>
      </c>
      <c r="G103" s="14">
        <f t="shared" si="30"/>
        <v>0</v>
      </c>
      <c r="H103" s="14">
        <f t="shared" si="30"/>
        <v>0</v>
      </c>
      <c r="I103" s="14">
        <f t="shared" si="30"/>
        <v>0</v>
      </c>
      <c r="J103" s="14">
        <f t="shared" si="30"/>
        <v>0</v>
      </c>
      <c r="K103" s="14">
        <f t="shared" si="29"/>
        <v>1</v>
      </c>
      <c r="L103" s="14">
        <f t="shared" si="30"/>
        <v>0</v>
      </c>
      <c r="M103" s="14">
        <f t="shared" si="30"/>
        <v>0</v>
      </c>
      <c r="N103" s="14">
        <f t="shared" si="30"/>
        <v>0</v>
      </c>
      <c r="O103" s="14">
        <f t="shared" si="30"/>
        <v>0</v>
      </c>
      <c r="P103" s="14">
        <f t="shared" si="30"/>
        <v>0</v>
      </c>
      <c r="Q103" s="39">
        <f t="shared" si="30"/>
        <v>0</v>
      </c>
    </row>
    <row r="104" spans="1:17" x14ac:dyDescent="0.35">
      <c r="A104" s="16">
        <v>0.16666666666666699</v>
      </c>
      <c r="B104" s="39">
        <f t="shared" si="27"/>
        <v>2</v>
      </c>
      <c r="C104" s="67">
        <f t="shared" si="28"/>
        <v>39.828454680217376</v>
      </c>
      <c r="D104" s="67">
        <v>32.5</v>
      </c>
      <c r="E104" s="68">
        <v>7.0710678118654755</v>
      </c>
      <c r="F104" s="14">
        <f t="shared" si="30"/>
        <v>0</v>
      </c>
      <c r="G104" s="14">
        <f t="shared" si="30"/>
        <v>0</v>
      </c>
      <c r="H104" s="14">
        <f t="shared" si="30"/>
        <v>0</v>
      </c>
      <c r="I104" s="14">
        <f t="shared" si="30"/>
        <v>0</v>
      </c>
      <c r="J104" s="14">
        <f t="shared" si="30"/>
        <v>1</v>
      </c>
      <c r="K104" s="14">
        <f t="shared" si="29"/>
        <v>0</v>
      </c>
      <c r="L104" s="14">
        <f t="shared" si="30"/>
        <v>1</v>
      </c>
      <c r="M104" s="14">
        <f t="shared" si="30"/>
        <v>0</v>
      </c>
      <c r="N104" s="14">
        <f t="shared" si="30"/>
        <v>0</v>
      </c>
      <c r="O104" s="14">
        <f t="shared" si="30"/>
        <v>0</v>
      </c>
      <c r="P104" s="14">
        <f t="shared" si="30"/>
        <v>0</v>
      </c>
      <c r="Q104" s="39">
        <f t="shared" si="30"/>
        <v>0</v>
      </c>
    </row>
    <row r="105" spans="1:17" x14ac:dyDescent="0.35">
      <c r="A105" s="16">
        <v>0.20833333333333301</v>
      </c>
      <c r="B105" s="39">
        <f t="shared" si="27"/>
        <v>0</v>
      </c>
      <c r="C105" s="67" t="str">
        <f t="shared" si="28"/>
        <v>-</v>
      </c>
      <c r="D105" s="67" t="s">
        <v>45</v>
      </c>
      <c r="E105" s="68" t="s">
        <v>45</v>
      </c>
      <c r="F105" s="14">
        <f t="shared" si="30"/>
        <v>0</v>
      </c>
      <c r="G105" s="14">
        <f t="shared" si="30"/>
        <v>0</v>
      </c>
      <c r="H105" s="14">
        <f t="shared" si="30"/>
        <v>0</v>
      </c>
      <c r="I105" s="14">
        <f t="shared" si="30"/>
        <v>0</v>
      </c>
      <c r="J105" s="14">
        <f t="shared" si="30"/>
        <v>0</v>
      </c>
      <c r="K105" s="14">
        <f t="shared" si="29"/>
        <v>0</v>
      </c>
      <c r="L105" s="14">
        <f t="shared" si="30"/>
        <v>0</v>
      </c>
      <c r="M105" s="14">
        <f t="shared" si="30"/>
        <v>0</v>
      </c>
      <c r="N105" s="14">
        <f t="shared" si="30"/>
        <v>0</v>
      </c>
      <c r="O105" s="14">
        <f t="shared" si="30"/>
        <v>0</v>
      </c>
      <c r="P105" s="14">
        <f t="shared" si="30"/>
        <v>0</v>
      </c>
      <c r="Q105" s="39">
        <f t="shared" si="30"/>
        <v>0</v>
      </c>
    </row>
    <row r="106" spans="1:17" x14ac:dyDescent="0.35">
      <c r="A106" s="16">
        <v>0.25</v>
      </c>
      <c r="B106" s="39">
        <f t="shared" si="27"/>
        <v>1</v>
      </c>
      <c r="C106" s="67" t="str">
        <f t="shared" si="28"/>
        <v>-</v>
      </c>
      <c r="D106" s="67">
        <v>32.5</v>
      </c>
      <c r="E106" s="68" t="s">
        <v>45</v>
      </c>
      <c r="F106" s="14">
        <f t="shared" si="30"/>
        <v>0</v>
      </c>
      <c r="G106" s="14">
        <f t="shared" si="30"/>
        <v>0</v>
      </c>
      <c r="H106" s="14">
        <f t="shared" si="30"/>
        <v>0</v>
      </c>
      <c r="I106" s="14">
        <f t="shared" si="30"/>
        <v>0</v>
      </c>
      <c r="J106" s="14">
        <f t="shared" si="30"/>
        <v>0</v>
      </c>
      <c r="K106" s="14">
        <f t="shared" si="29"/>
        <v>1</v>
      </c>
      <c r="L106" s="14">
        <f t="shared" si="30"/>
        <v>0</v>
      </c>
      <c r="M106" s="14">
        <f t="shared" si="30"/>
        <v>0</v>
      </c>
      <c r="N106" s="14">
        <f t="shared" si="30"/>
        <v>0</v>
      </c>
      <c r="O106" s="14">
        <f t="shared" si="30"/>
        <v>0</v>
      </c>
      <c r="P106" s="14">
        <f t="shared" si="30"/>
        <v>0</v>
      </c>
      <c r="Q106" s="39">
        <f t="shared" si="30"/>
        <v>0</v>
      </c>
    </row>
    <row r="107" spans="1:17" x14ac:dyDescent="0.35">
      <c r="A107" s="16">
        <v>0.29166666666666702</v>
      </c>
      <c r="B107" s="39">
        <f t="shared" si="27"/>
        <v>4</v>
      </c>
      <c r="C107" s="67">
        <f t="shared" si="28"/>
        <v>34.828454680217376</v>
      </c>
      <c r="D107" s="67">
        <v>27.5</v>
      </c>
      <c r="E107" s="68">
        <v>7.0710678118654755</v>
      </c>
      <c r="F107" s="14">
        <f t="shared" si="30"/>
        <v>0</v>
      </c>
      <c r="G107" s="14">
        <f t="shared" si="30"/>
        <v>0</v>
      </c>
      <c r="H107" s="14">
        <f t="shared" si="30"/>
        <v>0</v>
      </c>
      <c r="I107" s="14">
        <f t="shared" si="30"/>
        <v>2</v>
      </c>
      <c r="J107" s="14">
        <f t="shared" si="30"/>
        <v>1</v>
      </c>
      <c r="K107" s="14">
        <f t="shared" si="29"/>
        <v>0</v>
      </c>
      <c r="L107" s="14">
        <f t="shared" si="30"/>
        <v>1</v>
      </c>
      <c r="M107" s="14">
        <f t="shared" si="30"/>
        <v>0</v>
      </c>
      <c r="N107" s="14">
        <f t="shared" si="30"/>
        <v>0</v>
      </c>
      <c r="O107" s="14">
        <f t="shared" si="30"/>
        <v>0</v>
      </c>
      <c r="P107" s="14">
        <f t="shared" si="30"/>
        <v>0</v>
      </c>
      <c r="Q107" s="39">
        <f t="shared" si="30"/>
        <v>0</v>
      </c>
    </row>
    <row r="108" spans="1:17" x14ac:dyDescent="0.35">
      <c r="A108" s="16">
        <v>0.33333333333333298</v>
      </c>
      <c r="B108" s="39">
        <f t="shared" si="27"/>
        <v>3</v>
      </c>
      <c r="C108" s="67">
        <f t="shared" si="28"/>
        <v>37.08230241708705</v>
      </c>
      <c r="D108" s="67">
        <v>29.166666666666668</v>
      </c>
      <c r="E108" s="68">
        <v>7.637626158259728</v>
      </c>
      <c r="F108" s="14">
        <f t="shared" si="30"/>
        <v>0</v>
      </c>
      <c r="G108" s="14">
        <f t="shared" si="30"/>
        <v>0</v>
      </c>
      <c r="H108" s="14">
        <f t="shared" si="30"/>
        <v>0</v>
      </c>
      <c r="I108" s="14">
        <f t="shared" si="30"/>
        <v>1</v>
      </c>
      <c r="J108" s="14">
        <f t="shared" si="30"/>
        <v>1</v>
      </c>
      <c r="K108" s="14">
        <f t="shared" si="29"/>
        <v>0</v>
      </c>
      <c r="L108" s="14">
        <f t="shared" si="30"/>
        <v>1</v>
      </c>
      <c r="M108" s="14">
        <f t="shared" si="30"/>
        <v>0</v>
      </c>
      <c r="N108" s="14">
        <f t="shared" si="30"/>
        <v>0</v>
      </c>
      <c r="O108" s="14">
        <f t="shared" si="30"/>
        <v>0</v>
      </c>
      <c r="P108" s="14">
        <f t="shared" si="30"/>
        <v>0</v>
      </c>
      <c r="Q108" s="39">
        <f t="shared" si="30"/>
        <v>0</v>
      </c>
    </row>
    <row r="109" spans="1:17" x14ac:dyDescent="0.35">
      <c r="A109" s="16">
        <v>0.375</v>
      </c>
      <c r="B109" s="39">
        <f t="shared" si="27"/>
        <v>13</v>
      </c>
      <c r="C109" s="67">
        <f t="shared" si="28"/>
        <v>32.004526961077637</v>
      </c>
      <c r="D109" s="67">
        <v>26.346153846153847</v>
      </c>
      <c r="E109" s="68">
        <v>5.4596421409916944</v>
      </c>
      <c r="F109" s="14">
        <f t="shared" si="30"/>
        <v>0</v>
      </c>
      <c r="G109" s="14">
        <f t="shared" si="30"/>
        <v>0</v>
      </c>
      <c r="H109" s="14">
        <f t="shared" si="30"/>
        <v>2</v>
      </c>
      <c r="I109" s="14">
        <f t="shared" si="30"/>
        <v>2</v>
      </c>
      <c r="J109" s="14">
        <f t="shared" si="30"/>
        <v>7</v>
      </c>
      <c r="K109" s="14">
        <f t="shared" si="29"/>
        <v>1</v>
      </c>
      <c r="L109" s="14">
        <f t="shared" si="30"/>
        <v>1</v>
      </c>
      <c r="M109" s="14">
        <f t="shared" si="30"/>
        <v>0</v>
      </c>
      <c r="N109" s="14">
        <f t="shared" si="30"/>
        <v>0</v>
      </c>
      <c r="O109" s="14">
        <f t="shared" si="30"/>
        <v>0</v>
      </c>
      <c r="P109" s="14">
        <f t="shared" si="30"/>
        <v>0</v>
      </c>
      <c r="Q109" s="39">
        <f t="shared" si="30"/>
        <v>0</v>
      </c>
    </row>
    <row r="110" spans="1:17" x14ac:dyDescent="0.35">
      <c r="A110" s="16">
        <v>0.41666666666666702</v>
      </c>
      <c r="B110" s="39">
        <f t="shared" si="27"/>
        <v>36</v>
      </c>
      <c r="C110" s="67">
        <f t="shared" si="28"/>
        <v>33.162647446018951</v>
      </c>
      <c r="D110" s="67">
        <v>26.666666666666668</v>
      </c>
      <c r="E110" s="68">
        <v>6.2678317052800869</v>
      </c>
      <c r="F110" s="14">
        <f t="shared" si="30"/>
        <v>0</v>
      </c>
      <c r="G110" s="14">
        <f t="shared" si="30"/>
        <v>3</v>
      </c>
      <c r="H110" s="14">
        <f t="shared" si="30"/>
        <v>2</v>
      </c>
      <c r="I110" s="14">
        <f t="shared" si="30"/>
        <v>7</v>
      </c>
      <c r="J110" s="14">
        <f t="shared" si="30"/>
        <v>10</v>
      </c>
      <c r="K110" s="14">
        <f t="shared" si="29"/>
        <v>14</v>
      </c>
      <c r="L110" s="14">
        <f t="shared" si="30"/>
        <v>0</v>
      </c>
      <c r="M110" s="14">
        <f t="shared" si="30"/>
        <v>0</v>
      </c>
      <c r="N110" s="14">
        <f t="shared" si="30"/>
        <v>0</v>
      </c>
      <c r="O110" s="14">
        <f t="shared" si="30"/>
        <v>0</v>
      </c>
      <c r="P110" s="14">
        <f t="shared" si="30"/>
        <v>0</v>
      </c>
      <c r="Q110" s="39">
        <f t="shared" si="30"/>
        <v>0</v>
      </c>
    </row>
    <row r="111" spans="1:17" x14ac:dyDescent="0.35">
      <c r="A111" s="16">
        <v>0.45833333333333298</v>
      </c>
      <c r="B111" s="39">
        <f t="shared" si="27"/>
        <v>30</v>
      </c>
      <c r="C111" s="67">
        <f t="shared" si="28"/>
        <v>29.412316829568361</v>
      </c>
      <c r="D111" s="67">
        <v>25.166666666666668</v>
      </c>
      <c r="E111" s="68">
        <v>4.0965362436334356</v>
      </c>
      <c r="F111" s="14">
        <f t="shared" si="30"/>
        <v>0</v>
      </c>
      <c r="G111" s="14">
        <f t="shared" si="30"/>
        <v>0</v>
      </c>
      <c r="H111" s="14">
        <f t="shared" si="30"/>
        <v>1</v>
      </c>
      <c r="I111" s="14">
        <f t="shared" si="30"/>
        <v>16</v>
      </c>
      <c r="J111" s="14">
        <f t="shared" si="30"/>
        <v>10</v>
      </c>
      <c r="K111" s="14">
        <f t="shared" si="29"/>
        <v>2</v>
      </c>
      <c r="L111" s="14">
        <f t="shared" si="30"/>
        <v>1</v>
      </c>
      <c r="M111" s="14">
        <f t="shared" si="30"/>
        <v>0</v>
      </c>
      <c r="N111" s="14">
        <f t="shared" si="30"/>
        <v>0</v>
      </c>
      <c r="O111" s="14">
        <f t="shared" si="30"/>
        <v>0</v>
      </c>
      <c r="P111" s="14">
        <f t="shared" si="30"/>
        <v>0</v>
      </c>
      <c r="Q111" s="39">
        <f t="shared" si="30"/>
        <v>0</v>
      </c>
    </row>
    <row r="112" spans="1:17" x14ac:dyDescent="0.35">
      <c r="A112" s="16">
        <v>0.5</v>
      </c>
      <c r="B112" s="39">
        <f t="shared" si="27"/>
        <v>33</v>
      </c>
      <c r="C112" s="67">
        <f t="shared" si="28"/>
        <v>29.631024288426573</v>
      </c>
      <c r="D112" s="67">
        <v>24.318181818181817</v>
      </c>
      <c r="E112" s="68">
        <v>5.1262470766545309</v>
      </c>
      <c r="F112" s="14">
        <f t="shared" si="30"/>
        <v>0</v>
      </c>
      <c r="G112" s="14">
        <f t="shared" si="30"/>
        <v>1</v>
      </c>
      <c r="H112" s="14">
        <f t="shared" si="30"/>
        <v>6</v>
      </c>
      <c r="I112" s="14">
        <f t="shared" si="30"/>
        <v>10</v>
      </c>
      <c r="J112" s="14">
        <f t="shared" si="30"/>
        <v>12</v>
      </c>
      <c r="K112" s="14">
        <f t="shared" si="29"/>
        <v>4</v>
      </c>
      <c r="L112" s="14">
        <f t="shared" si="30"/>
        <v>0</v>
      </c>
      <c r="M112" s="14">
        <f t="shared" si="30"/>
        <v>0</v>
      </c>
      <c r="N112" s="14">
        <f t="shared" si="30"/>
        <v>0</v>
      </c>
      <c r="O112" s="14">
        <f t="shared" si="30"/>
        <v>0</v>
      </c>
      <c r="P112" s="14">
        <f t="shared" si="30"/>
        <v>0</v>
      </c>
      <c r="Q112" s="39">
        <f t="shared" si="30"/>
        <v>0</v>
      </c>
    </row>
    <row r="113" spans="1:17" x14ac:dyDescent="0.35">
      <c r="A113" s="16">
        <v>0.54166666666666696</v>
      </c>
      <c r="B113" s="39">
        <f t="shared" si="27"/>
        <v>46</v>
      </c>
      <c r="C113" s="67">
        <f t="shared" si="28"/>
        <v>31.742368763586004</v>
      </c>
      <c r="D113" s="67">
        <v>24.456521739130434</v>
      </c>
      <c r="E113" s="68">
        <v>7.0299566040675137</v>
      </c>
      <c r="F113" s="14">
        <f t="shared" si="30"/>
        <v>0</v>
      </c>
      <c r="G113" s="14">
        <f t="shared" si="30"/>
        <v>4</v>
      </c>
      <c r="H113" s="14">
        <f t="shared" si="30"/>
        <v>6</v>
      </c>
      <c r="I113" s="14">
        <f t="shared" si="30"/>
        <v>15</v>
      </c>
      <c r="J113" s="14">
        <f t="shared" si="30"/>
        <v>14</v>
      </c>
      <c r="K113" s="14">
        <f t="shared" si="29"/>
        <v>6</v>
      </c>
      <c r="L113" s="14">
        <f t="shared" si="30"/>
        <v>0</v>
      </c>
      <c r="M113" s="14">
        <f t="shared" si="30"/>
        <v>0</v>
      </c>
      <c r="N113" s="14">
        <f t="shared" si="30"/>
        <v>0</v>
      </c>
      <c r="O113" s="14">
        <f t="shared" si="30"/>
        <v>1</v>
      </c>
      <c r="P113" s="14">
        <f t="shared" si="30"/>
        <v>0</v>
      </c>
      <c r="Q113" s="39">
        <f t="shared" si="30"/>
        <v>0</v>
      </c>
    </row>
    <row r="114" spans="1:17" x14ac:dyDescent="0.35">
      <c r="A114" s="16">
        <v>0.58333333333333304</v>
      </c>
      <c r="B114" s="39">
        <f t="shared" si="27"/>
        <v>39</v>
      </c>
      <c r="C114" s="67">
        <f t="shared" si="28"/>
        <v>35.270424800187939</v>
      </c>
      <c r="D114" s="67">
        <v>27.756410256410255</v>
      </c>
      <c r="E114" s="68">
        <v>7.2501105208198444</v>
      </c>
      <c r="F114" s="14">
        <f t="shared" si="30"/>
        <v>0</v>
      </c>
      <c r="G114" s="14">
        <f t="shared" si="30"/>
        <v>0</v>
      </c>
      <c r="H114" s="14">
        <f t="shared" si="30"/>
        <v>4</v>
      </c>
      <c r="I114" s="14">
        <f t="shared" si="30"/>
        <v>12</v>
      </c>
      <c r="J114" s="14">
        <f t="shared" si="30"/>
        <v>10</v>
      </c>
      <c r="K114" s="14">
        <f t="shared" si="29"/>
        <v>7</v>
      </c>
      <c r="L114" s="14">
        <f t="shared" si="30"/>
        <v>5</v>
      </c>
      <c r="M114" s="14">
        <f t="shared" si="30"/>
        <v>0</v>
      </c>
      <c r="N114" s="14">
        <f t="shared" si="30"/>
        <v>0</v>
      </c>
      <c r="O114" s="14">
        <f t="shared" si="30"/>
        <v>1</v>
      </c>
      <c r="P114" s="14">
        <f t="shared" si="30"/>
        <v>0</v>
      </c>
      <c r="Q114" s="39">
        <f t="shared" si="30"/>
        <v>0</v>
      </c>
    </row>
    <row r="115" spans="1:17" x14ac:dyDescent="0.35">
      <c r="A115" s="16">
        <v>0.625</v>
      </c>
      <c r="B115" s="39">
        <f t="shared" si="27"/>
        <v>33</v>
      </c>
      <c r="C115" s="67">
        <f t="shared" si="28"/>
        <v>32.48554951243419</v>
      </c>
      <c r="D115" s="67">
        <v>26.151515151515152</v>
      </c>
      <c r="E115" s="68">
        <v>6.1115731000762601</v>
      </c>
      <c r="F115" s="14">
        <f t="shared" si="30"/>
        <v>1</v>
      </c>
      <c r="G115" s="14">
        <f t="shared" si="30"/>
        <v>0</v>
      </c>
      <c r="H115" s="14">
        <f t="shared" si="30"/>
        <v>4</v>
      </c>
      <c r="I115" s="14">
        <f t="shared" si="30"/>
        <v>7</v>
      </c>
      <c r="J115" s="14">
        <f t="shared" si="30"/>
        <v>12</v>
      </c>
      <c r="K115" s="14">
        <f t="shared" si="29"/>
        <v>8</v>
      </c>
      <c r="L115" s="14">
        <f t="shared" si="30"/>
        <v>1</v>
      </c>
      <c r="M115" s="14">
        <f t="shared" si="30"/>
        <v>0</v>
      </c>
      <c r="N115" s="14">
        <f t="shared" si="30"/>
        <v>0</v>
      </c>
      <c r="O115" s="14">
        <f t="shared" si="30"/>
        <v>0</v>
      </c>
      <c r="P115" s="14">
        <f t="shared" si="30"/>
        <v>0</v>
      </c>
      <c r="Q115" s="39">
        <f t="shared" si="30"/>
        <v>0</v>
      </c>
    </row>
    <row r="116" spans="1:17" x14ac:dyDescent="0.35">
      <c r="A116" s="16">
        <v>0.66666666666666696</v>
      </c>
      <c r="B116" s="39">
        <f t="shared" si="27"/>
        <v>43</v>
      </c>
      <c r="C116" s="67">
        <f t="shared" si="28"/>
        <v>30.322635148259188</v>
      </c>
      <c r="D116" s="67">
        <v>24.372093023255815</v>
      </c>
      <c r="E116" s="68">
        <v>5.7415497153641208</v>
      </c>
      <c r="F116" s="14">
        <f t="shared" si="30"/>
        <v>1</v>
      </c>
      <c r="G116" s="14">
        <f t="shared" si="30"/>
        <v>3</v>
      </c>
      <c r="H116" s="14">
        <f t="shared" si="30"/>
        <v>2</v>
      </c>
      <c r="I116" s="14">
        <f t="shared" si="30"/>
        <v>15</v>
      </c>
      <c r="J116" s="14">
        <f t="shared" si="30"/>
        <v>18</v>
      </c>
      <c r="K116" s="14">
        <f t="shared" si="30"/>
        <v>3</v>
      </c>
      <c r="L116" s="14">
        <f t="shared" si="30"/>
        <v>1</v>
      </c>
      <c r="M116" s="14">
        <f t="shared" si="30"/>
        <v>0</v>
      </c>
      <c r="N116" s="14">
        <f t="shared" si="30"/>
        <v>0</v>
      </c>
      <c r="O116" s="14">
        <f t="shared" si="30"/>
        <v>0</v>
      </c>
      <c r="P116" s="14">
        <f t="shared" si="30"/>
        <v>0</v>
      </c>
      <c r="Q116" s="39">
        <f t="shared" si="30"/>
        <v>0</v>
      </c>
    </row>
    <row r="117" spans="1:17" x14ac:dyDescent="0.35">
      <c r="A117" s="16">
        <v>0.70833333333333304</v>
      </c>
      <c r="B117" s="39">
        <f t="shared" si="27"/>
        <v>37</v>
      </c>
      <c r="C117" s="67">
        <f t="shared" si="28"/>
        <v>30.07700415951934</v>
      </c>
      <c r="D117" s="67">
        <v>23.986486486486488</v>
      </c>
      <c r="E117" s="68">
        <v>5.876609101729886</v>
      </c>
      <c r="F117" s="14">
        <f t="shared" ref="F117:Q123" si="31">F71+F25</f>
        <v>0</v>
      </c>
      <c r="G117" s="14">
        <f t="shared" si="31"/>
        <v>4</v>
      </c>
      <c r="H117" s="14">
        <f t="shared" si="31"/>
        <v>2</v>
      </c>
      <c r="I117" s="14">
        <f t="shared" si="31"/>
        <v>16</v>
      </c>
      <c r="J117" s="14">
        <f t="shared" si="31"/>
        <v>10</v>
      </c>
      <c r="K117" s="14">
        <f t="shared" si="31"/>
        <v>4</v>
      </c>
      <c r="L117" s="14">
        <f t="shared" si="31"/>
        <v>1</v>
      </c>
      <c r="M117" s="14">
        <f t="shared" si="31"/>
        <v>0</v>
      </c>
      <c r="N117" s="14">
        <f t="shared" si="31"/>
        <v>0</v>
      </c>
      <c r="O117" s="14">
        <f t="shared" si="31"/>
        <v>0</v>
      </c>
      <c r="P117" s="14">
        <f t="shared" si="31"/>
        <v>0</v>
      </c>
      <c r="Q117" s="39">
        <f t="shared" si="31"/>
        <v>0</v>
      </c>
    </row>
    <row r="118" spans="1:17" x14ac:dyDescent="0.35">
      <c r="A118" s="16">
        <v>0.75</v>
      </c>
      <c r="B118" s="39">
        <f t="shared" si="27"/>
        <v>33</v>
      </c>
      <c r="C118" s="67">
        <f t="shared" si="28"/>
        <v>32.123357855160961</v>
      </c>
      <c r="D118" s="67">
        <v>27.045454545454547</v>
      </c>
      <c r="E118" s="68">
        <v>4.8995593493886638</v>
      </c>
      <c r="F118" s="14">
        <f t="shared" si="31"/>
        <v>0</v>
      </c>
      <c r="G118" s="14">
        <f t="shared" si="31"/>
        <v>0</v>
      </c>
      <c r="H118" s="14">
        <f t="shared" si="31"/>
        <v>1</v>
      </c>
      <c r="I118" s="14">
        <f t="shared" si="31"/>
        <v>10</v>
      </c>
      <c r="J118" s="14">
        <f t="shared" si="31"/>
        <v>16</v>
      </c>
      <c r="K118" s="14">
        <f t="shared" si="31"/>
        <v>4</v>
      </c>
      <c r="L118" s="14">
        <f t="shared" si="31"/>
        <v>1</v>
      </c>
      <c r="M118" s="14">
        <f t="shared" si="31"/>
        <v>1</v>
      </c>
      <c r="N118" s="14">
        <f t="shared" si="31"/>
        <v>0</v>
      </c>
      <c r="O118" s="14">
        <f t="shared" si="31"/>
        <v>0</v>
      </c>
      <c r="P118" s="14">
        <f t="shared" si="31"/>
        <v>0</v>
      </c>
      <c r="Q118" s="39">
        <f t="shared" si="31"/>
        <v>0</v>
      </c>
    </row>
    <row r="119" spans="1:17" x14ac:dyDescent="0.35">
      <c r="A119" s="16">
        <v>0.79166666666666696</v>
      </c>
      <c r="B119" s="39">
        <f t="shared" si="27"/>
        <v>27</v>
      </c>
      <c r="C119" s="67">
        <f t="shared" si="28"/>
        <v>33.138950587787114</v>
      </c>
      <c r="D119" s="67">
        <v>26.75925925925926</v>
      </c>
      <c r="E119" s="68">
        <v>6.1556265230874692</v>
      </c>
      <c r="F119" s="14">
        <f t="shared" si="31"/>
        <v>0</v>
      </c>
      <c r="G119" s="14">
        <f t="shared" si="31"/>
        <v>1</v>
      </c>
      <c r="H119" s="14">
        <f t="shared" si="31"/>
        <v>3</v>
      </c>
      <c r="I119" s="14">
        <f t="shared" si="31"/>
        <v>4</v>
      </c>
      <c r="J119" s="14">
        <f t="shared" si="31"/>
        <v>13</v>
      </c>
      <c r="K119" s="14">
        <f t="shared" si="31"/>
        <v>3</v>
      </c>
      <c r="L119" s="14">
        <f t="shared" si="31"/>
        <v>3</v>
      </c>
      <c r="M119" s="14">
        <f t="shared" si="31"/>
        <v>0</v>
      </c>
      <c r="N119" s="14">
        <f t="shared" si="31"/>
        <v>0</v>
      </c>
      <c r="O119" s="14">
        <f t="shared" si="31"/>
        <v>0</v>
      </c>
      <c r="P119" s="14">
        <f t="shared" si="31"/>
        <v>0</v>
      </c>
      <c r="Q119" s="39">
        <f t="shared" si="31"/>
        <v>0</v>
      </c>
    </row>
    <row r="120" spans="1:17" x14ac:dyDescent="0.35">
      <c r="A120" s="16">
        <v>0.83333333333333304</v>
      </c>
      <c r="B120" s="39">
        <f t="shared" si="27"/>
        <v>16</v>
      </c>
      <c r="C120" s="67">
        <f t="shared" si="28"/>
        <v>34.486250404009077</v>
      </c>
      <c r="D120" s="67">
        <v>28.4375</v>
      </c>
      <c r="E120" s="68">
        <v>5.8363087649643761</v>
      </c>
      <c r="F120" s="14">
        <f t="shared" si="31"/>
        <v>0</v>
      </c>
      <c r="G120" s="14">
        <f t="shared" si="31"/>
        <v>0</v>
      </c>
      <c r="H120" s="14">
        <f t="shared" si="31"/>
        <v>1</v>
      </c>
      <c r="I120" s="14">
        <f t="shared" si="31"/>
        <v>3</v>
      </c>
      <c r="J120" s="14">
        <f t="shared" si="31"/>
        <v>7</v>
      </c>
      <c r="K120" s="14">
        <f t="shared" si="31"/>
        <v>2</v>
      </c>
      <c r="L120" s="14">
        <f t="shared" si="31"/>
        <v>3</v>
      </c>
      <c r="M120" s="14">
        <f t="shared" si="31"/>
        <v>0</v>
      </c>
      <c r="N120" s="14">
        <f t="shared" si="31"/>
        <v>0</v>
      </c>
      <c r="O120" s="14">
        <f t="shared" si="31"/>
        <v>0</v>
      </c>
      <c r="P120" s="14">
        <f t="shared" si="31"/>
        <v>0</v>
      </c>
      <c r="Q120" s="39">
        <f t="shared" si="31"/>
        <v>0</v>
      </c>
    </row>
    <row r="121" spans="1:17" x14ac:dyDescent="0.35">
      <c r="A121" s="16">
        <v>0.875</v>
      </c>
      <c r="B121" s="39">
        <f t="shared" si="27"/>
        <v>13</v>
      </c>
      <c r="C121" s="67">
        <f t="shared" si="28"/>
        <v>30.083804305694958</v>
      </c>
      <c r="D121" s="67">
        <v>25.576923076923077</v>
      </c>
      <c r="E121" s="68">
        <v>4.3485924631145139</v>
      </c>
      <c r="F121" s="14">
        <f t="shared" si="31"/>
        <v>0</v>
      </c>
      <c r="G121" s="14">
        <f t="shared" si="31"/>
        <v>0</v>
      </c>
      <c r="H121" s="14">
        <f t="shared" si="31"/>
        <v>1</v>
      </c>
      <c r="I121" s="14">
        <f t="shared" si="31"/>
        <v>5</v>
      </c>
      <c r="J121" s="14">
        <f t="shared" si="31"/>
        <v>5</v>
      </c>
      <c r="K121" s="14">
        <f t="shared" si="31"/>
        <v>2</v>
      </c>
      <c r="L121" s="14">
        <f t="shared" si="31"/>
        <v>0</v>
      </c>
      <c r="M121" s="14">
        <f t="shared" si="31"/>
        <v>0</v>
      </c>
      <c r="N121" s="14">
        <f t="shared" si="31"/>
        <v>0</v>
      </c>
      <c r="O121" s="14">
        <f t="shared" si="31"/>
        <v>0</v>
      </c>
      <c r="P121" s="14">
        <f t="shared" si="31"/>
        <v>0</v>
      </c>
      <c r="Q121" s="39">
        <f t="shared" si="31"/>
        <v>0</v>
      </c>
    </row>
    <row r="122" spans="1:17" x14ac:dyDescent="0.35">
      <c r="A122" s="16">
        <v>0.91666666666666696</v>
      </c>
      <c r="B122" s="39">
        <f t="shared" si="27"/>
        <v>11</v>
      </c>
      <c r="C122" s="67">
        <f t="shared" si="28"/>
        <v>39.479226100841565</v>
      </c>
      <c r="D122" s="67">
        <v>28.40909090909091</v>
      </c>
      <c r="E122" s="68">
        <v>10.681334611878285</v>
      </c>
      <c r="F122" s="14">
        <f t="shared" si="31"/>
        <v>0</v>
      </c>
      <c r="G122" s="14">
        <f t="shared" si="31"/>
        <v>0</v>
      </c>
      <c r="H122" s="14">
        <f t="shared" si="31"/>
        <v>1</v>
      </c>
      <c r="I122" s="14">
        <f t="shared" si="31"/>
        <v>4</v>
      </c>
      <c r="J122" s="14">
        <f t="shared" si="31"/>
        <v>3</v>
      </c>
      <c r="K122" s="14">
        <f t="shared" si="31"/>
        <v>2</v>
      </c>
      <c r="L122" s="14">
        <f t="shared" si="31"/>
        <v>0</v>
      </c>
      <c r="M122" s="14">
        <f t="shared" si="31"/>
        <v>0</v>
      </c>
      <c r="N122" s="14">
        <f t="shared" si="31"/>
        <v>0</v>
      </c>
      <c r="O122" s="14">
        <f t="shared" si="31"/>
        <v>0</v>
      </c>
      <c r="P122" s="14">
        <f t="shared" si="31"/>
        <v>1</v>
      </c>
      <c r="Q122" s="39">
        <f t="shared" si="31"/>
        <v>0</v>
      </c>
    </row>
    <row r="123" spans="1:17" ht="15" thickBot="1" x14ac:dyDescent="0.4">
      <c r="A123" s="18">
        <v>0.95833333333333304</v>
      </c>
      <c r="B123" s="47">
        <f t="shared" si="27"/>
        <v>2</v>
      </c>
      <c r="C123" s="69">
        <f t="shared" si="28"/>
        <v>27.5</v>
      </c>
      <c r="D123" s="69">
        <v>27.5</v>
      </c>
      <c r="E123" s="70">
        <v>0</v>
      </c>
      <c r="F123" s="19">
        <f t="shared" si="31"/>
        <v>0</v>
      </c>
      <c r="G123" s="19">
        <f t="shared" si="31"/>
        <v>0</v>
      </c>
      <c r="H123" s="19">
        <f t="shared" si="31"/>
        <v>0</v>
      </c>
      <c r="I123" s="19">
        <f t="shared" si="31"/>
        <v>0</v>
      </c>
      <c r="J123" s="19">
        <f t="shared" si="31"/>
        <v>2</v>
      </c>
      <c r="K123" s="19">
        <f t="shared" si="31"/>
        <v>0</v>
      </c>
      <c r="L123" s="19">
        <f t="shared" si="31"/>
        <v>0</v>
      </c>
      <c r="M123" s="19">
        <f t="shared" si="31"/>
        <v>0</v>
      </c>
      <c r="N123" s="19">
        <f t="shared" si="31"/>
        <v>0</v>
      </c>
      <c r="O123" s="19">
        <f t="shared" si="31"/>
        <v>0</v>
      </c>
      <c r="P123" s="19">
        <f t="shared" si="31"/>
        <v>0</v>
      </c>
      <c r="Q123" s="47">
        <f t="shared" si="31"/>
        <v>0</v>
      </c>
    </row>
    <row r="124" spans="1:17" x14ac:dyDescent="0.35">
      <c r="A124" s="21"/>
      <c r="B124" s="39"/>
      <c r="C124" s="67"/>
      <c r="D124" s="67"/>
      <c r="E124" s="68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9"/>
    </row>
    <row r="125" spans="1:17" x14ac:dyDescent="0.35">
      <c r="A125" s="21" t="s">
        <v>15</v>
      </c>
      <c r="B125" s="39"/>
      <c r="C125" s="67"/>
      <c r="D125" s="67"/>
      <c r="E125" s="68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39"/>
    </row>
    <row r="126" spans="1:17" x14ac:dyDescent="0.35">
      <c r="A126" s="21" t="s">
        <v>46</v>
      </c>
      <c r="B126" s="39">
        <f>SUM(B110:B111)</f>
        <v>66</v>
      </c>
      <c r="C126" s="67">
        <f t="shared" ref="C126:C129" si="32">IF(E126&lt;&gt;"-",D126+(1.0364*E126),"-")</f>
        <v>31.585960959430096</v>
      </c>
      <c r="D126" s="67">
        <v>25.984848484848484</v>
      </c>
      <c r="E126" s="68">
        <v>5.404392584505608</v>
      </c>
      <c r="F126" s="14">
        <f>SUM(F110:F111)</f>
        <v>0</v>
      </c>
      <c r="G126" s="14">
        <f t="shared" ref="G126:Q126" si="33">SUM(G110:G111)</f>
        <v>3</v>
      </c>
      <c r="H126" s="14">
        <f t="shared" si="33"/>
        <v>3</v>
      </c>
      <c r="I126" s="14">
        <f t="shared" si="33"/>
        <v>23</v>
      </c>
      <c r="J126" s="14">
        <f t="shared" si="33"/>
        <v>20</v>
      </c>
      <c r="K126" s="14">
        <f t="shared" si="33"/>
        <v>16</v>
      </c>
      <c r="L126" s="14">
        <f t="shared" si="33"/>
        <v>1</v>
      </c>
      <c r="M126" s="14">
        <f t="shared" si="33"/>
        <v>0</v>
      </c>
      <c r="N126" s="14">
        <f t="shared" si="33"/>
        <v>0</v>
      </c>
      <c r="O126" s="14">
        <f t="shared" si="33"/>
        <v>0</v>
      </c>
      <c r="P126" s="14">
        <f t="shared" si="33"/>
        <v>0</v>
      </c>
      <c r="Q126" s="39">
        <f t="shared" si="33"/>
        <v>0</v>
      </c>
    </row>
    <row r="127" spans="1:17" x14ac:dyDescent="0.35">
      <c r="A127" s="21" t="s">
        <v>47</v>
      </c>
      <c r="B127" s="39">
        <f>SUM(B114:B115)</f>
        <v>72</v>
      </c>
      <c r="C127" s="67">
        <f t="shared" si="32"/>
        <v>34.020620702131062</v>
      </c>
      <c r="D127" s="67">
        <v>27.020833333333332</v>
      </c>
      <c r="E127" s="68">
        <v>6.7539438139692516</v>
      </c>
      <c r="F127" s="14">
        <f>SUM(F114:F115)</f>
        <v>1</v>
      </c>
      <c r="G127" s="14">
        <f t="shared" ref="G127:Q127" si="34">SUM(G114:G115)</f>
        <v>0</v>
      </c>
      <c r="H127" s="14">
        <f t="shared" si="34"/>
        <v>8</v>
      </c>
      <c r="I127" s="14">
        <f t="shared" si="34"/>
        <v>19</v>
      </c>
      <c r="J127" s="14">
        <f t="shared" si="34"/>
        <v>22</v>
      </c>
      <c r="K127" s="14">
        <f t="shared" si="34"/>
        <v>15</v>
      </c>
      <c r="L127" s="14">
        <f t="shared" si="34"/>
        <v>6</v>
      </c>
      <c r="M127" s="14">
        <f t="shared" si="34"/>
        <v>0</v>
      </c>
      <c r="N127" s="14">
        <f t="shared" si="34"/>
        <v>0</v>
      </c>
      <c r="O127" s="14">
        <f t="shared" si="34"/>
        <v>1</v>
      </c>
      <c r="P127" s="14">
        <f t="shared" si="34"/>
        <v>0</v>
      </c>
      <c r="Q127" s="39">
        <f t="shared" si="34"/>
        <v>0</v>
      </c>
    </row>
    <row r="128" spans="1:17" x14ac:dyDescent="0.35">
      <c r="A128" s="21" t="s">
        <v>16</v>
      </c>
      <c r="B128" s="39">
        <f>SUM(B107:B118)</f>
        <v>350</v>
      </c>
      <c r="C128" s="67">
        <f t="shared" si="32"/>
        <v>31.860627367775596</v>
      </c>
      <c r="D128" s="67">
        <v>25.588571428571427</v>
      </c>
      <c r="E128" s="68">
        <v>6.0517714581282993</v>
      </c>
      <c r="F128" s="14">
        <f>SUM(F107:F118)</f>
        <v>2</v>
      </c>
      <c r="G128" s="14">
        <f t="shared" ref="G128:Q128" si="35">SUM(G107:G118)</f>
        <v>15</v>
      </c>
      <c r="H128" s="14">
        <f t="shared" si="35"/>
        <v>30</v>
      </c>
      <c r="I128" s="14">
        <f t="shared" si="35"/>
        <v>113</v>
      </c>
      <c r="J128" s="14">
        <f t="shared" si="35"/>
        <v>121</v>
      </c>
      <c r="K128" s="14">
        <f t="shared" si="35"/>
        <v>53</v>
      </c>
      <c r="L128" s="14">
        <f t="shared" si="35"/>
        <v>13</v>
      </c>
      <c r="M128" s="14">
        <f t="shared" si="35"/>
        <v>1</v>
      </c>
      <c r="N128" s="14">
        <f t="shared" si="35"/>
        <v>0</v>
      </c>
      <c r="O128" s="14">
        <f t="shared" si="35"/>
        <v>2</v>
      </c>
      <c r="P128" s="14">
        <f t="shared" si="35"/>
        <v>0</v>
      </c>
      <c r="Q128" s="39">
        <f t="shared" si="35"/>
        <v>0</v>
      </c>
    </row>
    <row r="129" spans="1:17" x14ac:dyDescent="0.35">
      <c r="A129" s="21" t="s">
        <v>19</v>
      </c>
      <c r="B129" s="39">
        <f>SUM(B100:B123)</f>
        <v>437</v>
      </c>
      <c r="C129" s="67">
        <f t="shared" si="32"/>
        <v>32.313200296198438</v>
      </c>
      <c r="D129" s="67">
        <v>25.90045766590389</v>
      </c>
      <c r="E129" s="68">
        <v>6.1875170110908426</v>
      </c>
      <c r="F129" s="14">
        <f t="shared" ref="F129:Q129" si="36">SUM(F100:F123)</f>
        <v>2</v>
      </c>
      <c r="G129" s="14">
        <f t="shared" si="36"/>
        <v>18</v>
      </c>
      <c r="H129" s="14">
        <f t="shared" si="36"/>
        <v>36</v>
      </c>
      <c r="I129" s="14">
        <f t="shared" si="36"/>
        <v>133</v>
      </c>
      <c r="J129" s="14">
        <f t="shared" si="36"/>
        <v>156</v>
      </c>
      <c r="K129" s="14">
        <f t="shared" ref="K129" si="37">SUM(K100:K123)</f>
        <v>68</v>
      </c>
      <c r="L129" s="14">
        <f t="shared" si="36"/>
        <v>20</v>
      </c>
      <c r="M129" s="14">
        <f t="shared" si="36"/>
        <v>1</v>
      </c>
      <c r="N129" s="14">
        <f t="shared" si="36"/>
        <v>0</v>
      </c>
      <c r="O129" s="14">
        <f t="shared" si="36"/>
        <v>2</v>
      </c>
      <c r="P129" s="14">
        <f t="shared" si="36"/>
        <v>1</v>
      </c>
      <c r="Q129" s="39">
        <f t="shared" si="36"/>
        <v>0</v>
      </c>
    </row>
    <row r="130" spans="1:17" ht="15" thickBot="1" x14ac:dyDescent="0.4">
      <c r="A130" s="22"/>
      <c r="B130" s="47"/>
      <c r="C130" s="69"/>
      <c r="D130" s="55"/>
      <c r="E130" s="54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47"/>
    </row>
    <row r="131" spans="1:17" x14ac:dyDescent="0.35">
      <c r="A131" s="21" t="s">
        <v>20</v>
      </c>
      <c r="B131" s="77">
        <f>INDEX(($A100:$Q111),MATCH(B132,B100:B111,0),1)</f>
        <v>0.41666666666666702</v>
      </c>
      <c r="C131" s="23">
        <f t="shared" ref="C131:O131" si="38">INDEX(($A100:$Q111),MATCH(C132,C100:C111,0),1)</f>
        <v>0.16666666666666699</v>
      </c>
      <c r="D131" s="23">
        <f t="shared" si="38"/>
        <v>0.125</v>
      </c>
      <c r="E131" s="77">
        <f t="shared" si="38"/>
        <v>4.1666666666666699E-2</v>
      </c>
      <c r="F131" s="23">
        <f t="shared" si="38"/>
        <v>0</v>
      </c>
      <c r="G131" s="23">
        <f t="shared" si="38"/>
        <v>0.41666666666666702</v>
      </c>
      <c r="H131" s="23">
        <f t="shared" si="38"/>
        <v>0.375</v>
      </c>
      <c r="I131" s="23">
        <f t="shared" si="38"/>
        <v>0.45833333333333298</v>
      </c>
      <c r="J131" s="23">
        <f t="shared" si="38"/>
        <v>0.41666666666666702</v>
      </c>
      <c r="K131" s="23">
        <f t="shared" si="38"/>
        <v>0.41666666666666702</v>
      </c>
      <c r="L131" s="23">
        <f t="shared" si="38"/>
        <v>0.16666666666666699</v>
      </c>
      <c r="M131" s="23">
        <f t="shared" si="38"/>
        <v>0</v>
      </c>
      <c r="N131" s="23">
        <f t="shared" si="38"/>
        <v>0</v>
      </c>
      <c r="O131" s="23">
        <f t="shared" si="38"/>
        <v>0</v>
      </c>
      <c r="P131" s="23">
        <f>INDEX(($A100:$Q111),MATCH(P132,P100:P111,0),1)</f>
        <v>0</v>
      </c>
      <c r="Q131" s="77">
        <f t="shared" ref="Q131" si="39">INDEX(($A100:$Q111),MATCH(Q132,Q100:Q111,0),1)</f>
        <v>0</v>
      </c>
    </row>
    <row r="132" spans="1:17" s="28" customFormat="1" x14ac:dyDescent="0.35">
      <c r="A132" s="25"/>
      <c r="B132" s="78">
        <f t="shared" ref="B132:Q132" si="40">MAX(B100:B111)</f>
        <v>36</v>
      </c>
      <c r="C132" s="88">
        <f t="shared" si="40"/>
        <v>39.828454680217376</v>
      </c>
      <c r="D132" s="88">
        <f t="shared" si="40"/>
        <v>32.5</v>
      </c>
      <c r="E132" s="89">
        <f t="shared" si="40"/>
        <v>9.5118973121134207</v>
      </c>
      <c r="F132" s="26">
        <f t="shared" si="40"/>
        <v>0</v>
      </c>
      <c r="G132" s="26">
        <f t="shared" si="40"/>
        <v>3</v>
      </c>
      <c r="H132" s="26">
        <f t="shared" si="40"/>
        <v>2</v>
      </c>
      <c r="I132" s="26">
        <f t="shared" si="40"/>
        <v>16</v>
      </c>
      <c r="J132" s="26">
        <f t="shared" si="40"/>
        <v>10</v>
      </c>
      <c r="K132" s="26">
        <f t="shared" si="40"/>
        <v>14</v>
      </c>
      <c r="L132" s="26">
        <f t="shared" si="40"/>
        <v>1</v>
      </c>
      <c r="M132" s="26">
        <f t="shared" si="40"/>
        <v>0</v>
      </c>
      <c r="N132" s="26">
        <f t="shared" si="40"/>
        <v>0</v>
      </c>
      <c r="O132" s="26">
        <f t="shared" si="40"/>
        <v>0</v>
      </c>
      <c r="P132" s="26">
        <f t="shared" si="40"/>
        <v>0</v>
      </c>
      <c r="Q132" s="78">
        <f t="shared" si="40"/>
        <v>0</v>
      </c>
    </row>
    <row r="133" spans="1:17" x14ac:dyDescent="0.35">
      <c r="A133" s="21"/>
      <c r="B133" s="39"/>
      <c r="C133" s="67"/>
      <c r="D133" s="52"/>
      <c r="E133" s="5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9"/>
    </row>
    <row r="134" spans="1:17" x14ac:dyDescent="0.35">
      <c r="A134" s="21" t="s">
        <v>21</v>
      </c>
      <c r="B134" s="77">
        <f>INDEX(($A112:$Q123),MATCH(B135,B112:B123,0),1)</f>
        <v>0.54166666666666696</v>
      </c>
      <c r="C134" s="23">
        <f t="shared" ref="C134:Q134" si="41">INDEX(($A112:$Q123),MATCH(C135,C112:C123,0),1)</f>
        <v>0.91666666666666696</v>
      </c>
      <c r="D134" s="23">
        <f t="shared" si="41"/>
        <v>0.83333333333333304</v>
      </c>
      <c r="E134" s="77">
        <f t="shared" si="41"/>
        <v>0.91666666666666696</v>
      </c>
      <c r="F134" s="23">
        <f t="shared" si="41"/>
        <v>0.625</v>
      </c>
      <c r="G134" s="23">
        <f t="shared" si="41"/>
        <v>0.54166666666666696</v>
      </c>
      <c r="H134" s="23">
        <f t="shared" si="41"/>
        <v>0.5</v>
      </c>
      <c r="I134" s="23">
        <f t="shared" si="41"/>
        <v>0.70833333333333304</v>
      </c>
      <c r="J134" s="23">
        <f t="shared" si="41"/>
        <v>0.66666666666666696</v>
      </c>
      <c r="K134" s="23">
        <f t="shared" si="41"/>
        <v>0.625</v>
      </c>
      <c r="L134" s="23">
        <f t="shared" si="41"/>
        <v>0.58333333333333304</v>
      </c>
      <c r="M134" s="23">
        <f t="shared" si="41"/>
        <v>0.75</v>
      </c>
      <c r="N134" s="23">
        <f t="shared" si="41"/>
        <v>0.5</v>
      </c>
      <c r="O134" s="23">
        <f t="shared" si="41"/>
        <v>0.54166666666666696</v>
      </c>
      <c r="P134" s="23">
        <f t="shared" si="41"/>
        <v>0.91666666666666696</v>
      </c>
      <c r="Q134" s="77">
        <f t="shared" si="41"/>
        <v>0.5</v>
      </c>
    </row>
    <row r="135" spans="1:17" s="28" customFormat="1" ht="15" thickBot="1" x14ac:dyDescent="0.4">
      <c r="A135" s="30"/>
      <c r="B135" s="79">
        <f t="shared" ref="B135:Q135" si="42">MAX(B112:B123)</f>
        <v>46</v>
      </c>
      <c r="C135" s="90">
        <f t="shared" si="42"/>
        <v>39.479226100841565</v>
      </c>
      <c r="D135" s="90">
        <f t="shared" si="42"/>
        <v>28.4375</v>
      </c>
      <c r="E135" s="91">
        <f t="shared" si="42"/>
        <v>10.681334611878285</v>
      </c>
      <c r="F135" s="31">
        <f t="shared" si="42"/>
        <v>1</v>
      </c>
      <c r="G135" s="31">
        <f t="shared" si="42"/>
        <v>4</v>
      </c>
      <c r="H135" s="31">
        <f t="shared" si="42"/>
        <v>6</v>
      </c>
      <c r="I135" s="31">
        <f t="shared" si="42"/>
        <v>16</v>
      </c>
      <c r="J135" s="31">
        <f t="shared" si="42"/>
        <v>18</v>
      </c>
      <c r="K135" s="31">
        <f t="shared" si="42"/>
        <v>8</v>
      </c>
      <c r="L135" s="31">
        <f t="shared" si="42"/>
        <v>5</v>
      </c>
      <c r="M135" s="31">
        <f t="shared" si="42"/>
        <v>1</v>
      </c>
      <c r="N135" s="31">
        <f t="shared" si="42"/>
        <v>0</v>
      </c>
      <c r="O135" s="31">
        <f t="shared" si="42"/>
        <v>1</v>
      </c>
      <c r="P135" s="31">
        <f t="shared" si="42"/>
        <v>1</v>
      </c>
      <c r="Q135" s="79">
        <f t="shared" si="42"/>
        <v>0</v>
      </c>
    </row>
    <row r="136" spans="1:17" x14ac:dyDescent="0.35">
      <c r="A136" s="14"/>
      <c r="B136" s="14"/>
      <c r="C136" s="67"/>
      <c r="D136" s="52"/>
      <c r="E136" s="5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35">
      <c r="A137" s="4" t="s">
        <v>22</v>
      </c>
      <c r="Q137" s="6"/>
    </row>
  </sheetData>
  <pageMargins left="0.7" right="0.7" top="0.75" bottom="0.75" header="0.3" footer="0.3"/>
  <pageSetup paperSize="9" scale="52" orientation="portrait" horizontalDpi="0" verticalDpi="0" r:id="rId1"/>
  <rowBreaks count="2" manualBreakCount="2">
    <brk id="45" max="16" man="1"/>
    <brk id="9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68C14-253C-4730-AAC3-C79333452F9C}">
  <sheetPr codeName="Sheet17"/>
  <dimension ref="A1:R137"/>
  <sheetViews>
    <sheetView zoomScaleNormal="100" workbookViewId="0"/>
  </sheetViews>
  <sheetFormatPr defaultRowHeight="14.5" x14ac:dyDescent="0.35"/>
  <cols>
    <col min="1" max="1" width="11.7265625" customWidth="1"/>
    <col min="3" max="3" width="10.7265625" style="82" customWidth="1"/>
    <col min="4" max="5" width="10.7265625" style="84" customWidth="1"/>
    <col min="17" max="17" width="10.7265625" bestFit="1" customWidth="1"/>
  </cols>
  <sheetData>
    <row r="1" spans="1:18" s="2" customFormat="1" ht="30" customHeight="1" x14ac:dyDescent="0.35">
      <c r="A1" s="1" t="str">
        <f>'Flow Summary'!A1</f>
        <v>Wrexham ATC, Cristionydd Lane</v>
      </c>
      <c r="C1" s="80"/>
      <c r="D1" s="81"/>
      <c r="E1" s="8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4"/>
      <c r="B2" s="4"/>
      <c r="D2" s="83"/>
      <c r="E2" s="83"/>
      <c r="P2" s="4"/>
    </row>
    <row r="3" spans="1:18" x14ac:dyDescent="0.35">
      <c r="A3" s="5"/>
      <c r="F3">
        <v>0</v>
      </c>
      <c r="G3">
        <v>10</v>
      </c>
      <c r="H3">
        <v>15</v>
      </c>
      <c r="I3">
        <v>20</v>
      </c>
      <c r="J3">
        <v>25</v>
      </c>
      <c r="K3">
        <v>30</v>
      </c>
      <c r="L3">
        <v>35</v>
      </c>
      <c r="M3">
        <v>40</v>
      </c>
      <c r="N3">
        <v>45</v>
      </c>
      <c r="O3">
        <v>50</v>
      </c>
      <c r="P3">
        <v>55</v>
      </c>
      <c r="Q3">
        <v>60</v>
      </c>
    </row>
    <row r="4" spans="1:18" x14ac:dyDescent="0.35">
      <c r="A4" s="6" t="s">
        <v>1</v>
      </c>
      <c r="B4" s="4" t="str">
        <f>'Flow Summary'!B4</f>
        <v>Southbound</v>
      </c>
      <c r="F4">
        <v>10</v>
      </c>
      <c r="G4">
        <v>15</v>
      </c>
      <c r="H4">
        <v>20</v>
      </c>
      <c r="I4" s="7">
        <v>25</v>
      </c>
      <c r="J4">
        <v>30</v>
      </c>
      <c r="K4">
        <v>35</v>
      </c>
      <c r="L4">
        <v>40</v>
      </c>
      <c r="M4">
        <v>45</v>
      </c>
      <c r="N4">
        <v>50</v>
      </c>
      <c r="O4">
        <v>55</v>
      </c>
      <c r="P4" s="4">
        <v>60</v>
      </c>
      <c r="Q4">
        <v>100</v>
      </c>
    </row>
    <row r="5" spans="1:18" x14ac:dyDescent="0.35">
      <c r="F5" s="14">
        <v>8</v>
      </c>
      <c r="G5" s="14">
        <v>12.5</v>
      </c>
      <c r="H5" s="14">
        <v>17.5</v>
      </c>
      <c r="I5" s="14">
        <v>22.5</v>
      </c>
      <c r="J5" s="14">
        <v>27.5</v>
      </c>
      <c r="K5" s="14">
        <v>32.5</v>
      </c>
      <c r="L5" s="14">
        <v>37.5</v>
      </c>
      <c r="M5" s="14">
        <v>42.5</v>
      </c>
      <c r="N5" s="14">
        <v>47.5</v>
      </c>
      <c r="O5" s="14">
        <v>52.5</v>
      </c>
      <c r="P5" s="14">
        <v>57.5</v>
      </c>
      <c r="Q5" s="14">
        <v>65</v>
      </c>
    </row>
    <row r="6" spans="1:18" ht="15" thickBot="1" x14ac:dyDescent="0.4">
      <c r="Q6" s="85">
        <f>'(0-24) Speed Summary'!A13</f>
        <v>45607</v>
      </c>
    </row>
    <row r="7" spans="1:18" s="2" customFormat="1" ht="35.15" customHeight="1" thickBot="1" x14ac:dyDescent="0.4">
      <c r="A7" s="10" t="s">
        <v>5</v>
      </c>
      <c r="B7" s="74" t="s">
        <v>23</v>
      </c>
      <c r="C7" s="75" t="s">
        <v>30</v>
      </c>
      <c r="D7" s="75" t="s">
        <v>31</v>
      </c>
      <c r="E7" s="76" t="s">
        <v>32</v>
      </c>
      <c r="F7" s="86" t="s">
        <v>33</v>
      </c>
      <c r="G7" s="86" t="s">
        <v>34</v>
      </c>
      <c r="H7" s="86" t="s">
        <v>35</v>
      </c>
      <c r="I7" s="86" t="s">
        <v>36</v>
      </c>
      <c r="J7" s="86" t="s">
        <v>37</v>
      </c>
      <c r="K7" s="86" t="s">
        <v>38</v>
      </c>
      <c r="L7" s="86" t="s">
        <v>39</v>
      </c>
      <c r="M7" s="86" t="s">
        <v>40</v>
      </c>
      <c r="N7" s="86" t="s">
        <v>41</v>
      </c>
      <c r="O7" s="86" t="s">
        <v>42</v>
      </c>
      <c r="P7" s="86" t="s">
        <v>43</v>
      </c>
      <c r="Q7" s="87" t="s">
        <v>44</v>
      </c>
    </row>
    <row r="8" spans="1:18" x14ac:dyDescent="0.35">
      <c r="A8" s="13">
        <v>0</v>
      </c>
      <c r="B8" s="39">
        <f t="shared" ref="B8:B31" si="0">SUM(F8:Q8)</f>
        <v>1</v>
      </c>
      <c r="C8" s="67" t="str">
        <f>IF(E8&lt;&gt;"-",D8+(1.0364*E8),"-")</f>
        <v>-</v>
      </c>
      <c r="D8" s="67">
        <v>32.5</v>
      </c>
      <c r="E8" s="68" t="s">
        <v>45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9">
        <v>0</v>
      </c>
    </row>
    <row r="9" spans="1:18" x14ac:dyDescent="0.35">
      <c r="A9" s="16">
        <v>4.1666666666666699E-2</v>
      </c>
      <c r="B9" s="39">
        <f t="shared" si="0"/>
        <v>0</v>
      </c>
      <c r="C9" s="67" t="str">
        <f t="shared" ref="C9:C31" si="1">IF(E9&lt;&gt;"-",D9+(1.0364*E9),"-")</f>
        <v>-</v>
      </c>
      <c r="D9" s="67" t="s">
        <v>45</v>
      </c>
      <c r="E9" s="68" t="s">
        <v>45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39">
        <v>0</v>
      </c>
    </row>
    <row r="10" spans="1:18" x14ac:dyDescent="0.35">
      <c r="A10" s="16">
        <v>8.3333333333333301E-2</v>
      </c>
      <c r="B10" s="39">
        <f t="shared" si="0"/>
        <v>0</v>
      </c>
      <c r="C10" s="67" t="str">
        <f t="shared" si="1"/>
        <v>-</v>
      </c>
      <c r="D10" s="67" t="s">
        <v>45</v>
      </c>
      <c r="E10" s="68" t="s">
        <v>45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39">
        <v>0</v>
      </c>
    </row>
    <row r="11" spans="1:18" x14ac:dyDescent="0.35">
      <c r="A11" s="16">
        <v>0.125</v>
      </c>
      <c r="B11" s="39">
        <f t="shared" si="0"/>
        <v>0</v>
      </c>
      <c r="C11" s="67" t="str">
        <f t="shared" si="1"/>
        <v>-</v>
      </c>
      <c r="D11" s="67" t="s">
        <v>45</v>
      </c>
      <c r="E11" s="68" t="s">
        <v>45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39">
        <v>0</v>
      </c>
    </row>
    <row r="12" spans="1:18" x14ac:dyDescent="0.35">
      <c r="A12" s="16">
        <v>0.16666666666666699</v>
      </c>
      <c r="B12" s="39">
        <f t="shared" si="0"/>
        <v>0</v>
      </c>
      <c r="C12" s="67" t="str">
        <f t="shared" si="1"/>
        <v>-</v>
      </c>
      <c r="D12" s="67" t="s">
        <v>45</v>
      </c>
      <c r="E12" s="68" t="s">
        <v>45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39">
        <v>0</v>
      </c>
    </row>
    <row r="13" spans="1:18" x14ac:dyDescent="0.35">
      <c r="A13" s="16">
        <v>0.20833333333333301</v>
      </c>
      <c r="B13" s="39">
        <f t="shared" si="0"/>
        <v>4</v>
      </c>
      <c r="C13" s="67">
        <f t="shared" si="1"/>
        <v>37.770540340595502</v>
      </c>
      <c r="D13" s="67">
        <v>31.25</v>
      </c>
      <c r="E13" s="68">
        <v>6.2915286960589585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2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39">
        <v>0</v>
      </c>
    </row>
    <row r="14" spans="1:18" x14ac:dyDescent="0.35">
      <c r="A14" s="16">
        <v>0.25</v>
      </c>
      <c r="B14" s="39">
        <f t="shared" si="0"/>
        <v>1</v>
      </c>
      <c r="C14" s="67" t="str">
        <f t="shared" si="1"/>
        <v>-</v>
      </c>
      <c r="D14" s="67">
        <v>27.5</v>
      </c>
      <c r="E14" s="68" t="s">
        <v>45</v>
      </c>
      <c r="F14" s="14">
        <v>0</v>
      </c>
      <c r="G14" s="14">
        <v>0</v>
      </c>
      <c r="H14" s="14">
        <v>0</v>
      </c>
      <c r="I14" s="14">
        <v>0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39">
        <v>0</v>
      </c>
    </row>
    <row r="15" spans="1:18" x14ac:dyDescent="0.35">
      <c r="A15" s="16">
        <v>0.29166666666666702</v>
      </c>
      <c r="B15" s="39">
        <f t="shared" si="0"/>
        <v>5</v>
      </c>
      <c r="C15" s="67">
        <f t="shared" si="1"/>
        <v>36.408389052863733</v>
      </c>
      <c r="D15" s="67">
        <v>30.5</v>
      </c>
      <c r="E15" s="68">
        <v>5.7008771254956896</v>
      </c>
      <c r="F15" s="14">
        <v>0</v>
      </c>
      <c r="G15" s="14">
        <v>0</v>
      </c>
      <c r="H15" s="14">
        <v>0</v>
      </c>
      <c r="I15" s="14">
        <v>1</v>
      </c>
      <c r="J15" s="14">
        <v>1</v>
      </c>
      <c r="K15" s="14">
        <v>2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39">
        <v>0</v>
      </c>
    </row>
    <row r="16" spans="1:18" x14ac:dyDescent="0.35">
      <c r="A16" s="16">
        <v>0.33333333333333298</v>
      </c>
      <c r="B16" s="39">
        <f t="shared" si="0"/>
        <v>14</v>
      </c>
      <c r="C16" s="67">
        <f t="shared" si="1"/>
        <v>35.221346831405256</v>
      </c>
      <c r="D16" s="67">
        <v>31.785714285714285</v>
      </c>
      <c r="E16" s="68">
        <v>3.3149677206589825</v>
      </c>
      <c r="F16" s="14">
        <v>0</v>
      </c>
      <c r="G16" s="14">
        <v>0</v>
      </c>
      <c r="H16" s="14">
        <v>0</v>
      </c>
      <c r="I16" s="14">
        <v>0</v>
      </c>
      <c r="J16" s="14">
        <v>4</v>
      </c>
      <c r="K16" s="14">
        <v>8</v>
      </c>
      <c r="L16" s="14">
        <v>2</v>
      </c>
      <c r="M16" s="14">
        <v>0</v>
      </c>
      <c r="N16" s="14">
        <v>0</v>
      </c>
      <c r="O16" s="14">
        <v>0</v>
      </c>
      <c r="P16" s="14">
        <v>0</v>
      </c>
      <c r="Q16" s="39">
        <v>0</v>
      </c>
    </row>
    <row r="17" spans="1:17" x14ac:dyDescent="0.35">
      <c r="A17" s="16">
        <v>0.375</v>
      </c>
      <c r="B17" s="39">
        <f t="shared" si="0"/>
        <v>37</v>
      </c>
      <c r="C17" s="67">
        <f t="shared" si="1"/>
        <v>36.261403243002228</v>
      </c>
      <c r="D17" s="67">
        <v>30.472972972972972</v>
      </c>
      <c r="E17" s="68">
        <v>5.5851314840112494</v>
      </c>
      <c r="F17" s="14">
        <v>0</v>
      </c>
      <c r="G17" s="14">
        <v>1</v>
      </c>
      <c r="H17" s="14">
        <v>1</v>
      </c>
      <c r="I17" s="14">
        <v>4</v>
      </c>
      <c r="J17" s="14">
        <v>5</v>
      </c>
      <c r="K17" s="14">
        <v>21</v>
      </c>
      <c r="L17" s="14">
        <v>5</v>
      </c>
      <c r="M17" s="14">
        <v>0</v>
      </c>
      <c r="N17" s="14">
        <v>0</v>
      </c>
      <c r="O17" s="14">
        <v>0</v>
      </c>
      <c r="P17" s="14">
        <v>0</v>
      </c>
      <c r="Q17" s="39">
        <v>0</v>
      </c>
    </row>
    <row r="18" spans="1:17" x14ac:dyDescent="0.35">
      <c r="A18" s="16">
        <v>0.41666666666666702</v>
      </c>
      <c r="B18" s="39">
        <f t="shared" si="0"/>
        <v>10</v>
      </c>
      <c r="C18" s="67">
        <f t="shared" si="1"/>
        <v>32.385636453478256</v>
      </c>
      <c r="D18" s="67">
        <v>27.5</v>
      </c>
      <c r="E18" s="68">
        <v>4.714045207910317</v>
      </c>
      <c r="F18" s="14">
        <v>0</v>
      </c>
      <c r="G18" s="14">
        <v>0</v>
      </c>
      <c r="H18" s="14">
        <v>1</v>
      </c>
      <c r="I18" s="14">
        <v>1</v>
      </c>
      <c r="J18" s="14">
        <v>5</v>
      </c>
      <c r="K18" s="14">
        <v>3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39">
        <v>0</v>
      </c>
    </row>
    <row r="19" spans="1:17" x14ac:dyDescent="0.35">
      <c r="A19" s="16">
        <v>0.45833333333333298</v>
      </c>
      <c r="B19" s="39">
        <f t="shared" si="0"/>
        <v>14</v>
      </c>
      <c r="C19" s="67">
        <f t="shared" si="1"/>
        <v>36.210453063665199</v>
      </c>
      <c r="D19" s="67">
        <v>29.285714285714285</v>
      </c>
      <c r="E19" s="68">
        <v>6.6815310478106111</v>
      </c>
      <c r="F19" s="14">
        <v>0</v>
      </c>
      <c r="G19" s="14">
        <v>0</v>
      </c>
      <c r="H19" s="14">
        <v>2</v>
      </c>
      <c r="I19" s="14">
        <v>0</v>
      </c>
      <c r="J19" s="14">
        <v>6</v>
      </c>
      <c r="K19" s="14">
        <v>4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39">
        <v>0</v>
      </c>
    </row>
    <row r="20" spans="1:17" x14ac:dyDescent="0.35">
      <c r="A20" s="16">
        <v>0.5</v>
      </c>
      <c r="B20" s="39">
        <f t="shared" si="0"/>
        <v>15</v>
      </c>
      <c r="C20" s="67">
        <f t="shared" si="1"/>
        <v>32.228052819565043</v>
      </c>
      <c r="D20" s="67">
        <v>25.5</v>
      </c>
      <c r="E20" s="68">
        <v>6.4917530100010081</v>
      </c>
      <c r="F20" s="14">
        <v>0</v>
      </c>
      <c r="G20" s="14">
        <v>1</v>
      </c>
      <c r="H20" s="14">
        <v>2</v>
      </c>
      <c r="I20" s="14">
        <v>3</v>
      </c>
      <c r="J20" s="14">
        <v>6</v>
      </c>
      <c r="K20" s="14">
        <v>2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39">
        <v>0</v>
      </c>
    </row>
    <row r="21" spans="1:17" x14ac:dyDescent="0.35">
      <c r="A21" s="16">
        <v>0.54166666666666696</v>
      </c>
      <c r="B21" s="39">
        <f t="shared" si="0"/>
        <v>25</v>
      </c>
      <c r="C21" s="67">
        <f t="shared" si="1"/>
        <v>33.942071774932892</v>
      </c>
      <c r="D21" s="67">
        <v>27.1</v>
      </c>
      <c r="E21" s="68">
        <v>6.6017674401127868</v>
      </c>
      <c r="F21" s="14">
        <v>0</v>
      </c>
      <c r="G21" s="14">
        <v>1</v>
      </c>
      <c r="H21" s="14">
        <v>1</v>
      </c>
      <c r="I21" s="14">
        <v>8</v>
      </c>
      <c r="J21" s="14">
        <v>8</v>
      </c>
      <c r="K21" s="14">
        <v>4</v>
      </c>
      <c r="L21" s="14">
        <v>2</v>
      </c>
      <c r="M21" s="14">
        <v>1</v>
      </c>
      <c r="N21" s="14">
        <v>0</v>
      </c>
      <c r="O21" s="14">
        <v>0</v>
      </c>
      <c r="P21" s="14">
        <v>0</v>
      </c>
      <c r="Q21" s="39">
        <v>0</v>
      </c>
    </row>
    <row r="22" spans="1:17" x14ac:dyDescent="0.35">
      <c r="A22" s="16">
        <v>0.58333333333333304</v>
      </c>
      <c r="B22" s="39">
        <f t="shared" si="0"/>
        <v>15</v>
      </c>
      <c r="C22" s="67">
        <f t="shared" si="1"/>
        <v>32.662799687516738</v>
      </c>
      <c r="D22" s="67">
        <v>25.2</v>
      </c>
      <c r="E22" s="68">
        <v>7.2006944109578743</v>
      </c>
      <c r="F22" s="14">
        <v>1</v>
      </c>
      <c r="G22" s="14">
        <v>0</v>
      </c>
      <c r="H22" s="14">
        <v>1</v>
      </c>
      <c r="I22" s="14">
        <v>6</v>
      </c>
      <c r="J22" s="14">
        <v>3</v>
      </c>
      <c r="K22" s="14">
        <v>3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39">
        <v>0</v>
      </c>
    </row>
    <row r="23" spans="1:17" x14ac:dyDescent="0.35">
      <c r="A23" s="16">
        <v>0.625</v>
      </c>
      <c r="B23" s="39">
        <f t="shared" si="0"/>
        <v>29</v>
      </c>
      <c r="C23" s="67">
        <f t="shared" si="1"/>
        <v>32.015481289689866</v>
      </c>
      <c r="D23" s="67">
        <v>24.741379310344829</v>
      </c>
      <c r="E23" s="68">
        <v>7.0186240634359658</v>
      </c>
      <c r="F23" s="14">
        <v>0</v>
      </c>
      <c r="G23" s="14">
        <v>5</v>
      </c>
      <c r="H23" s="14">
        <v>1</v>
      </c>
      <c r="I23" s="14">
        <v>7</v>
      </c>
      <c r="J23" s="14">
        <v>8</v>
      </c>
      <c r="K23" s="14">
        <v>8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39">
        <v>0</v>
      </c>
    </row>
    <row r="24" spans="1:17" x14ac:dyDescent="0.35">
      <c r="A24" s="16">
        <v>0.66666666666666696</v>
      </c>
      <c r="B24" s="39">
        <f t="shared" si="0"/>
        <v>24</v>
      </c>
      <c r="C24" s="67">
        <f t="shared" si="1"/>
        <v>33.875364419705448</v>
      </c>
      <c r="D24" s="67">
        <v>28.75</v>
      </c>
      <c r="E24" s="68">
        <v>4.9453535504684023</v>
      </c>
      <c r="F24" s="14">
        <v>0</v>
      </c>
      <c r="G24" s="14">
        <v>0</v>
      </c>
      <c r="H24" s="14">
        <v>1</v>
      </c>
      <c r="I24" s="14">
        <v>4</v>
      </c>
      <c r="J24" s="14">
        <v>9</v>
      </c>
      <c r="K24" s="14">
        <v>8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39">
        <v>0</v>
      </c>
    </row>
    <row r="25" spans="1:17" x14ac:dyDescent="0.35">
      <c r="A25" s="16">
        <v>0.70833333333333304</v>
      </c>
      <c r="B25" s="39">
        <f t="shared" si="0"/>
        <v>32</v>
      </c>
      <c r="C25" s="67">
        <f t="shared" si="1"/>
        <v>31.539439004059254</v>
      </c>
      <c r="D25" s="67">
        <v>27.96875</v>
      </c>
      <c r="E25" s="68">
        <v>3.4452807835384553</v>
      </c>
      <c r="F25" s="14">
        <v>0</v>
      </c>
      <c r="G25" s="14">
        <v>0</v>
      </c>
      <c r="H25" s="14">
        <v>0</v>
      </c>
      <c r="I25" s="14">
        <v>6</v>
      </c>
      <c r="J25" s="14">
        <v>17</v>
      </c>
      <c r="K25" s="14">
        <v>9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39">
        <v>0</v>
      </c>
    </row>
    <row r="26" spans="1:17" x14ac:dyDescent="0.35">
      <c r="A26" s="16">
        <v>0.75</v>
      </c>
      <c r="B26" s="39">
        <f t="shared" si="0"/>
        <v>28</v>
      </c>
      <c r="C26" s="67">
        <f t="shared" si="1"/>
        <v>35.884695469412733</v>
      </c>
      <c r="D26" s="67">
        <v>29.821428571428573</v>
      </c>
      <c r="E26" s="68">
        <v>5.8503154168121929</v>
      </c>
      <c r="F26" s="14">
        <v>0</v>
      </c>
      <c r="G26" s="14">
        <v>1</v>
      </c>
      <c r="H26" s="14">
        <v>0</v>
      </c>
      <c r="I26" s="14">
        <v>3</v>
      </c>
      <c r="J26" s="14">
        <v>10</v>
      </c>
      <c r="K26" s="14">
        <v>10</v>
      </c>
      <c r="L26" s="14">
        <v>3</v>
      </c>
      <c r="M26" s="14">
        <v>1</v>
      </c>
      <c r="N26" s="14">
        <v>0</v>
      </c>
      <c r="O26" s="14">
        <v>0</v>
      </c>
      <c r="P26" s="14">
        <v>0</v>
      </c>
      <c r="Q26" s="39">
        <v>0</v>
      </c>
    </row>
    <row r="27" spans="1:17" x14ac:dyDescent="0.35">
      <c r="A27" s="16">
        <v>0.79166666666666696</v>
      </c>
      <c r="B27" s="39">
        <f t="shared" si="0"/>
        <v>15</v>
      </c>
      <c r="C27" s="67">
        <f t="shared" si="1"/>
        <v>36.965743675834169</v>
      </c>
      <c r="D27" s="67">
        <v>31.833333333333332</v>
      </c>
      <c r="E27" s="68">
        <v>4.9521520093601294</v>
      </c>
      <c r="F27" s="14">
        <v>0</v>
      </c>
      <c r="G27" s="14">
        <v>0</v>
      </c>
      <c r="H27" s="14">
        <v>0</v>
      </c>
      <c r="I27" s="14">
        <v>0</v>
      </c>
      <c r="J27" s="14">
        <v>7</v>
      </c>
      <c r="K27" s="14">
        <v>4</v>
      </c>
      <c r="L27" s="14">
        <v>3</v>
      </c>
      <c r="M27" s="14">
        <v>1</v>
      </c>
      <c r="N27" s="14">
        <v>0</v>
      </c>
      <c r="O27" s="14">
        <v>0</v>
      </c>
      <c r="P27" s="14">
        <v>0</v>
      </c>
      <c r="Q27" s="39">
        <v>0</v>
      </c>
    </row>
    <row r="28" spans="1:17" x14ac:dyDescent="0.35">
      <c r="A28" s="16">
        <v>0.83333333333333304</v>
      </c>
      <c r="B28" s="39">
        <f t="shared" si="0"/>
        <v>10</v>
      </c>
      <c r="C28" s="67">
        <f t="shared" si="1"/>
        <v>35.070482620224411</v>
      </c>
      <c r="D28" s="67">
        <v>29.5</v>
      </c>
      <c r="E28" s="68">
        <v>5.3748384988656994</v>
      </c>
      <c r="F28" s="14">
        <v>0</v>
      </c>
      <c r="G28" s="14">
        <v>0</v>
      </c>
      <c r="H28" s="14">
        <v>1</v>
      </c>
      <c r="I28" s="14">
        <v>0</v>
      </c>
      <c r="J28" s="14">
        <v>4</v>
      </c>
      <c r="K28" s="14">
        <v>4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39">
        <v>0</v>
      </c>
    </row>
    <row r="29" spans="1:17" x14ac:dyDescent="0.35">
      <c r="A29" s="16">
        <v>0.875</v>
      </c>
      <c r="B29" s="39">
        <f t="shared" si="0"/>
        <v>7</v>
      </c>
      <c r="C29" s="67">
        <f t="shared" si="1"/>
        <v>39.940065878867593</v>
      </c>
      <c r="D29" s="67">
        <v>31.785714285714285</v>
      </c>
      <c r="E29" s="68">
        <v>7.8679579246944327</v>
      </c>
      <c r="F29" s="14">
        <v>0</v>
      </c>
      <c r="G29" s="14">
        <v>0</v>
      </c>
      <c r="H29" s="14">
        <v>0</v>
      </c>
      <c r="I29" s="14">
        <v>0</v>
      </c>
      <c r="J29" s="14">
        <v>5</v>
      </c>
      <c r="K29" s="14">
        <v>0</v>
      </c>
      <c r="L29" s="14">
        <v>1</v>
      </c>
      <c r="M29" s="14">
        <v>0</v>
      </c>
      <c r="N29" s="14">
        <v>1</v>
      </c>
      <c r="O29" s="14">
        <v>0</v>
      </c>
      <c r="P29" s="14">
        <v>0</v>
      </c>
      <c r="Q29" s="39">
        <v>0</v>
      </c>
    </row>
    <row r="30" spans="1:17" x14ac:dyDescent="0.35">
      <c r="A30" s="16">
        <v>0.91666666666666696</v>
      </c>
      <c r="B30" s="39">
        <f t="shared" si="0"/>
        <v>8</v>
      </c>
      <c r="C30" s="67">
        <f t="shared" si="1"/>
        <v>33.333966342557119</v>
      </c>
      <c r="D30" s="67">
        <v>26.875</v>
      </c>
      <c r="E30" s="68">
        <v>6.2321172737911246</v>
      </c>
      <c r="F30" s="14">
        <v>0</v>
      </c>
      <c r="G30" s="14">
        <v>0</v>
      </c>
      <c r="H30" s="14">
        <v>1</v>
      </c>
      <c r="I30" s="14">
        <v>2</v>
      </c>
      <c r="J30" s="14">
        <v>3</v>
      </c>
      <c r="K30" s="14">
        <v>1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39">
        <v>0</v>
      </c>
    </row>
    <row r="31" spans="1:17" ht="15" thickBot="1" x14ac:dyDescent="0.4">
      <c r="A31" s="18">
        <v>0.95833333333333304</v>
      </c>
      <c r="B31" s="47">
        <f t="shared" si="0"/>
        <v>4</v>
      </c>
      <c r="C31" s="69">
        <f t="shared" si="1"/>
        <v>36.689933233348945</v>
      </c>
      <c r="D31" s="69">
        <v>30</v>
      </c>
      <c r="E31" s="70">
        <v>6.4549722436790278</v>
      </c>
      <c r="F31" s="19">
        <v>0</v>
      </c>
      <c r="G31" s="19">
        <v>0</v>
      </c>
      <c r="H31" s="19">
        <v>0</v>
      </c>
      <c r="I31" s="19">
        <v>1</v>
      </c>
      <c r="J31" s="19">
        <v>1</v>
      </c>
      <c r="K31" s="19">
        <v>1</v>
      </c>
      <c r="L31" s="19">
        <v>1</v>
      </c>
      <c r="M31" s="19">
        <v>0</v>
      </c>
      <c r="N31" s="19">
        <v>0</v>
      </c>
      <c r="O31" s="19">
        <v>0</v>
      </c>
      <c r="P31" s="19">
        <v>0</v>
      </c>
      <c r="Q31" s="47">
        <v>0</v>
      </c>
    </row>
    <row r="32" spans="1:17" x14ac:dyDescent="0.35">
      <c r="A32" s="21"/>
      <c r="B32" s="39"/>
      <c r="C32" s="67"/>
      <c r="D32" s="67"/>
      <c r="E32" s="6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39"/>
    </row>
    <row r="33" spans="1:17" x14ac:dyDescent="0.35">
      <c r="A33" s="21" t="s">
        <v>15</v>
      </c>
      <c r="B33" s="39"/>
      <c r="C33" s="67"/>
      <c r="D33" s="67"/>
      <c r="E33" s="6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9"/>
    </row>
    <row r="34" spans="1:17" x14ac:dyDescent="0.35">
      <c r="A34" s="21" t="s">
        <v>46</v>
      </c>
      <c r="B34" s="39">
        <f>SUM(B18:B19)</f>
        <v>24</v>
      </c>
      <c r="C34" s="67">
        <f t="shared" ref="C34:C37" si="2">IF(E34&lt;&gt;"-",D34+(1.0364*E34),"-")</f>
        <v>34.650039707840961</v>
      </c>
      <c r="D34" s="67">
        <v>28.541666666666668</v>
      </c>
      <c r="E34" s="68">
        <v>5.8938373612256774</v>
      </c>
      <c r="F34" s="14">
        <f>SUM(F18:F19)</f>
        <v>0</v>
      </c>
      <c r="G34" s="14">
        <f t="shared" ref="G34:Q34" si="3">SUM(G18:G19)</f>
        <v>0</v>
      </c>
      <c r="H34" s="14">
        <f t="shared" si="3"/>
        <v>3</v>
      </c>
      <c r="I34" s="14">
        <f t="shared" si="3"/>
        <v>1</v>
      </c>
      <c r="J34" s="14">
        <f t="shared" si="3"/>
        <v>11</v>
      </c>
      <c r="K34" s="14">
        <f t="shared" si="3"/>
        <v>7</v>
      </c>
      <c r="L34" s="14">
        <f t="shared" si="3"/>
        <v>1</v>
      </c>
      <c r="M34" s="14">
        <f t="shared" si="3"/>
        <v>1</v>
      </c>
      <c r="N34" s="14">
        <f t="shared" si="3"/>
        <v>0</v>
      </c>
      <c r="O34" s="14">
        <f t="shared" si="3"/>
        <v>0</v>
      </c>
      <c r="P34" s="14">
        <f t="shared" si="3"/>
        <v>0</v>
      </c>
      <c r="Q34" s="39">
        <f t="shared" si="3"/>
        <v>0</v>
      </c>
    </row>
    <row r="35" spans="1:17" x14ac:dyDescent="0.35">
      <c r="A35" s="21" t="s">
        <v>47</v>
      </c>
      <c r="B35" s="39">
        <f>SUM(B22:B23)</f>
        <v>44</v>
      </c>
      <c r="C35" s="67">
        <f t="shared" si="2"/>
        <v>32.153026126763145</v>
      </c>
      <c r="D35" s="67">
        <v>24.897727272727273</v>
      </c>
      <c r="E35" s="68">
        <v>7.0004813334965927</v>
      </c>
      <c r="F35" s="14">
        <f>SUM(F22:F23)</f>
        <v>1</v>
      </c>
      <c r="G35" s="14">
        <f t="shared" ref="G35:Q35" si="4">SUM(G22:G23)</f>
        <v>5</v>
      </c>
      <c r="H35" s="14">
        <f t="shared" si="4"/>
        <v>2</v>
      </c>
      <c r="I35" s="14">
        <f t="shared" si="4"/>
        <v>13</v>
      </c>
      <c r="J35" s="14">
        <f t="shared" si="4"/>
        <v>11</v>
      </c>
      <c r="K35" s="14">
        <f t="shared" si="4"/>
        <v>11</v>
      </c>
      <c r="L35" s="14">
        <f t="shared" si="4"/>
        <v>1</v>
      </c>
      <c r="M35" s="14">
        <f t="shared" si="4"/>
        <v>0</v>
      </c>
      <c r="N35" s="14">
        <f t="shared" si="4"/>
        <v>0</v>
      </c>
      <c r="O35" s="14">
        <f t="shared" si="4"/>
        <v>0</v>
      </c>
      <c r="P35" s="14">
        <f t="shared" si="4"/>
        <v>0</v>
      </c>
      <c r="Q35" s="39">
        <f t="shared" si="4"/>
        <v>0</v>
      </c>
    </row>
    <row r="36" spans="1:17" x14ac:dyDescent="0.35">
      <c r="A36" s="21" t="s">
        <v>16</v>
      </c>
      <c r="B36" s="39">
        <f>SUM(B15:B26)</f>
        <v>248</v>
      </c>
      <c r="C36" s="67">
        <f t="shared" si="2"/>
        <v>34.386719591052035</v>
      </c>
      <c r="D36" s="67">
        <v>28.16733870967742</v>
      </c>
      <c r="E36" s="68">
        <v>6.000946431276164</v>
      </c>
      <c r="F36" s="14">
        <f>SUM(F15:F26)</f>
        <v>1</v>
      </c>
      <c r="G36" s="14">
        <f t="shared" ref="G36:Q36" si="5">SUM(G15:G26)</f>
        <v>9</v>
      </c>
      <c r="H36" s="14">
        <f t="shared" si="5"/>
        <v>10</v>
      </c>
      <c r="I36" s="14">
        <f t="shared" si="5"/>
        <v>43</v>
      </c>
      <c r="J36" s="14">
        <f t="shared" si="5"/>
        <v>82</v>
      </c>
      <c r="K36" s="14">
        <f t="shared" si="5"/>
        <v>82</v>
      </c>
      <c r="L36" s="14">
        <f t="shared" si="5"/>
        <v>18</v>
      </c>
      <c r="M36" s="14">
        <f t="shared" si="5"/>
        <v>3</v>
      </c>
      <c r="N36" s="14">
        <f t="shared" si="5"/>
        <v>0</v>
      </c>
      <c r="O36" s="14">
        <f t="shared" si="5"/>
        <v>0</v>
      </c>
      <c r="P36" s="14">
        <f t="shared" si="5"/>
        <v>0</v>
      </c>
      <c r="Q36" s="39">
        <f t="shared" si="5"/>
        <v>0</v>
      </c>
    </row>
    <row r="37" spans="1:17" x14ac:dyDescent="0.35">
      <c r="A37" s="21" t="s">
        <v>19</v>
      </c>
      <c r="B37" s="39">
        <f>SUM(B8:B31)</f>
        <v>298</v>
      </c>
      <c r="C37" s="67">
        <f t="shared" si="2"/>
        <v>34.758108436578695</v>
      </c>
      <c r="D37" s="67">
        <v>28.525167785234899</v>
      </c>
      <c r="E37" s="68">
        <v>6.0140299607717047</v>
      </c>
      <c r="F37" s="14">
        <f t="shared" ref="F37:Q37" si="6">SUM(F8:F31)</f>
        <v>1</v>
      </c>
      <c r="G37" s="14">
        <f t="shared" si="6"/>
        <v>9</v>
      </c>
      <c r="H37" s="14">
        <f t="shared" si="6"/>
        <v>12</v>
      </c>
      <c r="I37" s="14">
        <f t="shared" si="6"/>
        <v>47</v>
      </c>
      <c r="J37" s="14">
        <f t="shared" si="6"/>
        <v>103</v>
      </c>
      <c r="K37" s="14">
        <f t="shared" ref="K37" si="7">SUM(K8:K31)</f>
        <v>95</v>
      </c>
      <c r="L37" s="14">
        <f t="shared" si="6"/>
        <v>26</v>
      </c>
      <c r="M37" s="14">
        <f t="shared" si="6"/>
        <v>4</v>
      </c>
      <c r="N37" s="14">
        <f t="shared" si="6"/>
        <v>1</v>
      </c>
      <c r="O37" s="14">
        <f t="shared" si="6"/>
        <v>0</v>
      </c>
      <c r="P37" s="14">
        <f t="shared" si="6"/>
        <v>0</v>
      </c>
      <c r="Q37" s="39">
        <f t="shared" si="6"/>
        <v>0</v>
      </c>
    </row>
    <row r="38" spans="1:17" ht="15" thickBot="1" x14ac:dyDescent="0.4">
      <c r="A38" s="22"/>
      <c r="B38" s="47"/>
      <c r="C38" s="69"/>
      <c r="D38" s="55"/>
      <c r="E38" s="5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47"/>
    </row>
    <row r="39" spans="1:17" x14ac:dyDescent="0.35">
      <c r="A39" s="21" t="s">
        <v>20</v>
      </c>
      <c r="B39" s="77">
        <f t="shared" ref="B39:Q39" si="8">INDEX(($A8:$Q19),MATCH(B40,B8:B19,0),1)</f>
        <v>0.375</v>
      </c>
      <c r="C39" s="23">
        <f t="shared" si="8"/>
        <v>0.20833333333333301</v>
      </c>
      <c r="D39" s="23">
        <f t="shared" si="8"/>
        <v>0</v>
      </c>
      <c r="E39" s="77">
        <f t="shared" si="8"/>
        <v>0.45833333333333298</v>
      </c>
      <c r="F39" s="23">
        <f t="shared" si="8"/>
        <v>0</v>
      </c>
      <c r="G39" s="23">
        <f t="shared" si="8"/>
        <v>0.375</v>
      </c>
      <c r="H39" s="23">
        <f t="shared" si="8"/>
        <v>0.45833333333333298</v>
      </c>
      <c r="I39" s="23">
        <f t="shared" si="8"/>
        <v>0.375</v>
      </c>
      <c r="J39" s="23">
        <f t="shared" si="8"/>
        <v>0.45833333333333298</v>
      </c>
      <c r="K39" s="23">
        <f t="shared" si="8"/>
        <v>0.375</v>
      </c>
      <c r="L39" s="23">
        <f t="shared" si="8"/>
        <v>0.375</v>
      </c>
      <c r="M39" s="23">
        <f t="shared" si="8"/>
        <v>0.45833333333333298</v>
      </c>
      <c r="N39" s="23">
        <f t="shared" si="8"/>
        <v>0</v>
      </c>
      <c r="O39" s="23">
        <f t="shared" si="8"/>
        <v>0</v>
      </c>
      <c r="P39" s="23">
        <f t="shared" si="8"/>
        <v>0</v>
      </c>
      <c r="Q39" s="77">
        <f t="shared" si="8"/>
        <v>0</v>
      </c>
    </row>
    <row r="40" spans="1:17" s="28" customFormat="1" x14ac:dyDescent="0.35">
      <c r="A40" s="25"/>
      <c r="B40" s="78">
        <f t="shared" ref="B40:Q40" si="9">MAX(B8:B19)</f>
        <v>37</v>
      </c>
      <c r="C40" s="88">
        <f t="shared" si="9"/>
        <v>37.770540340595502</v>
      </c>
      <c r="D40" s="88">
        <f t="shared" si="9"/>
        <v>32.5</v>
      </c>
      <c r="E40" s="89">
        <f t="shared" si="9"/>
        <v>6.6815310478106111</v>
      </c>
      <c r="F40" s="26">
        <f t="shared" si="9"/>
        <v>0</v>
      </c>
      <c r="G40" s="26">
        <f t="shared" si="9"/>
        <v>1</v>
      </c>
      <c r="H40" s="26">
        <f t="shared" si="9"/>
        <v>2</v>
      </c>
      <c r="I40" s="26">
        <f t="shared" si="9"/>
        <v>4</v>
      </c>
      <c r="J40" s="26">
        <f t="shared" si="9"/>
        <v>6</v>
      </c>
      <c r="K40" s="26">
        <f t="shared" si="9"/>
        <v>21</v>
      </c>
      <c r="L40" s="26">
        <f t="shared" si="9"/>
        <v>5</v>
      </c>
      <c r="M40" s="26">
        <f t="shared" si="9"/>
        <v>1</v>
      </c>
      <c r="N40" s="26">
        <f t="shared" si="9"/>
        <v>0</v>
      </c>
      <c r="O40" s="26">
        <f t="shared" si="9"/>
        <v>0</v>
      </c>
      <c r="P40" s="26">
        <f t="shared" si="9"/>
        <v>0</v>
      </c>
      <c r="Q40" s="78">
        <f t="shared" si="9"/>
        <v>0</v>
      </c>
    </row>
    <row r="41" spans="1:17" x14ac:dyDescent="0.35">
      <c r="A41" s="21"/>
      <c r="B41" s="39"/>
      <c r="C41" s="67"/>
      <c r="D41" s="52"/>
      <c r="E41" s="5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39"/>
    </row>
    <row r="42" spans="1:17" x14ac:dyDescent="0.35">
      <c r="A42" s="21" t="s">
        <v>21</v>
      </c>
      <c r="B42" s="77">
        <f t="shared" ref="B42:Q42" si="10">INDEX(($A20:$Q31),MATCH(B43,B20:B31,0),1)</f>
        <v>0.70833333333333304</v>
      </c>
      <c r="C42" s="23">
        <f t="shared" si="10"/>
        <v>0.875</v>
      </c>
      <c r="D42" s="23">
        <f t="shared" si="10"/>
        <v>0.79166666666666696</v>
      </c>
      <c r="E42" s="77">
        <f t="shared" si="10"/>
        <v>0.875</v>
      </c>
      <c r="F42" s="23">
        <f t="shared" si="10"/>
        <v>0.58333333333333304</v>
      </c>
      <c r="G42" s="23">
        <f t="shared" si="10"/>
        <v>0.625</v>
      </c>
      <c r="H42" s="23">
        <f t="shared" si="10"/>
        <v>0.5</v>
      </c>
      <c r="I42" s="23">
        <f t="shared" si="10"/>
        <v>0.54166666666666696</v>
      </c>
      <c r="J42" s="23">
        <f t="shared" si="10"/>
        <v>0.70833333333333304</v>
      </c>
      <c r="K42" s="23">
        <f t="shared" si="10"/>
        <v>0.75</v>
      </c>
      <c r="L42" s="23">
        <f t="shared" si="10"/>
        <v>0.75</v>
      </c>
      <c r="M42" s="23">
        <f t="shared" si="10"/>
        <v>0.54166666666666696</v>
      </c>
      <c r="N42" s="23">
        <f t="shared" si="10"/>
        <v>0.875</v>
      </c>
      <c r="O42" s="23">
        <f t="shared" si="10"/>
        <v>0.5</v>
      </c>
      <c r="P42" s="23">
        <f t="shared" si="10"/>
        <v>0.5</v>
      </c>
      <c r="Q42" s="77">
        <f t="shared" si="10"/>
        <v>0.5</v>
      </c>
    </row>
    <row r="43" spans="1:17" s="28" customFormat="1" ht="15" thickBot="1" x14ac:dyDescent="0.4">
      <c r="A43" s="30"/>
      <c r="B43" s="79">
        <f t="shared" ref="B43:Q43" si="11">MAX(B20:B31)</f>
        <v>32</v>
      </c>
      <c r="C43" s="90">
        <f t="shared" si="11"/>
        <v>39.940065878867593</v>
      </c>
      <c r="D43" s="90">
        <f t="shared" si="11"/>
        <v>31.833333333333332</v>
      </c>
      <c r="E43" s="91">
        <f t="shared" si="11"/>
        <v>7.8679579246944327</v>
      </c>
      <c r="F43" s="31">
        <f t="shared" si="11"/>
        <v>1</v>
      </c>
      <c r="G43" s="31">
        <f t="shared" si="11"/>
        <v>5</v>
      </c>
      <c r="H43" s="31">
        <f t="shared" si="11"/>
        <v>2</v>
      </c>
      <c r="I43" s="31">
        <f t="shared" si="11"/>
        <v>8</v>
      </c>
      <c r="J43" s="31">
        <f t="shared" si="11"/>
        <v>17</v>
      </c>
      <c r="K43" s="31">
        <f t="shared" si="11"/>
        <v>10</v>
      </c>
      <c r="L43" s="31">
        <f t="shared" si="11"/>
        <v>3</v>
      </c>
      <c r="M43" s="31">
        <f t="shared" si="11"/>
        <v>1</v>
      </c>
      <c r="N43" s="31">
        <f t="shared" si="11"/>
        <v>1</v>
      </c>
      <c r="O43" s="31">
        <f t="shared" si="11"/>
        <v>0</v>
      </c>
      <c r="P43" s="31">
        <f t="shared" si="11"/>
        <v>0</v>
      </c>
      <c r="Q43" s="79">
        <f t="shared" si="11"/>
        <v>0</v>
      </c>
    </row>
    <row r="45" spans="1:17" x14ac:dyDescent="0.35">
      <c r="A45" s="4" t="s">
        <v>22</v>
      </c>
      <c r="Q45" s="6"/>
    </row>
    <row r="48" spans="1:17" x14ac:dyDescent="0.35">
      <c r="A48" s="4"/>
      <c r="B48" s="4"/>
      <c r="D48" s="83"/>
      <c r="E48" s="83"/>
      <c r="P48" s="4"/>
    </row>
    <row r="49" spans="1:17" x14ac:dyDescent="0.35">
      <c r="A49" s="5"/>
    </row>
    <row r="50" spans="1:17" x14ac:dyDescent="0.35">
      <c r="A50" s="6" t="s">
        <v>1</v>
      </c>
      <c r="B50" s="4" t="str">
        <f>'Flow Summary'!M4</f>
        <v>Northbound</v>
      </c>
      <c r="I50" s="7"/>
      <c r="P50" s="4"/>
    </row>
    <row r="52" spans="1:17" ht="15" thickBot="1" x14ac:dyDescent="0.4"/>
    <row r="53" spans="1:17" s="2" customFormat="1" ht="29.5" thickBot="1" x14ac:dyDescent="0.4">
      <c r="A53" s="10" t="s">
        <v>5</v>
      </c>
      <c r="B53" s="74" t="s">
        <v>23</v>
      </c>
      <c r="C53" s="75" t="s">
        <v>30</v>
      </c>
      <c r="D53" s="75" t="s">
        <v>31</v>
      </c>
      <c r="E53" s="76" t="s">
        <v>32</v>
      </c>
      <c r="F53" s="86" t="str">
        <f>F7</f>
        <v>Bin 1              &lt;10mph</v>
      </c>
      <c r="G53" s="86" t="str">
        <f t="shared" ref="G53:Q53" si="12">G7</f>
        <v>Bin 2                10&lt;15</v>
      </c>
      <c r="H53" s="86" t="str">
        <f t="shared" si="12"/>
        <v>Bin 3                15&lt;20</v>
      </c>
      <c r="I53" s="86" t="str">
        <f t="shared" si="12"/>
        <v>Bin 4                20&lt;25</v>
      </c>
      <c r="J53" s="86" t="str">
        <f t="shared" si="12"/>
        <v>Bin 5                25&lt;30</v>
      </c>
      <c r="K53" s="86" t="str">
        <f t="shared" si="12"/>
        <v>Bin 6                30&lt;35</v>
      </c>
      <c r="L53" s="86" t="str">
        <f t="shared" si="12"/>
        <v>Bin 7                35&lt;40</v>
      </c>
      <c r="M53" s="86" t="str">
        <f t="shared" si="12"/>
        <v>Bin 8                40&lt;45</v>
      </c>
      <c r="N53" s="86" t="str">
        <f t="shared" si="12"/>
        <v>Bin 9                45&lt;50</v>
      </c>
      <c r="O53" s="86" t="str">
        <f t="shared" si="12"/>
        <v>Bin 10                50&lt;55</v>
      </c>
      <c r="P53" s="86" t="str">
        <f t="shared" si="12"/>
        <v>Bin 11                55&lt;60</v>
      </c>
      <c r="Q53" s="87" t="str">
        <f t="shared" si="12"/>
        <v>Bin 12              &gt;=60</v>
      </c>
    </row>
    <row r="54" spans="1:17" x14ac:dyDescent="0.35">
      <c r="A54" s="13">
        <v>0</v>
      </c>
      <c r="B54" s="39">
        <f t="shared" ref="B54:B77" si="13">SUM(F54:Q54)</f>
        <v>1</v>
      </c>
      <c r="C54" s="67" t="str">
        <f t="shared" ref="C54:C77" si="14">IF(E54&lt;&gt;"-",D54+(1.0364*E54),"-")</f>
        <v>-</v>
      </c>
      <c r="D54" s="67">
        <v>22.5</v>
      </c>
      <c r="E54" s="68" t="s">
        <v>45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39">
        <v>0</v>
      </c>
    </row>
    <row r="55" spans="1:17" x14ac:dyDescent="0.35">
      <c r="A55" s="16">
        <v>4.1666666666666699E-2</v>
      </c>
      <c r="B55" s="39">
        <f t="shared" si="13"/>
        <v>0</v>
      </c>
      <c r="C55" s="67" t="str">
        <f t="shared" si="14"/>
        <v>-</v>
      </c>
      <c r="D55" s="67" t="s">
        <v>45</v>
      </c>
      <c r="E55" s="68" t="s">
        <v>45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39">
        <v>0</v>
      </c>
    </row>
    <row r="56" spans="1:17" x14ac:dyDescent="0.35">
      <c r="A56" s="16">
        <v>8.3333333333333301E-2</v>
      </c>
      <c r="B56" s="39">
        <f t="shared" si="13"/>
        <v>0</v>
      </c>
      <c r="C56" s="67" t="str">
        <f t="shared" si="14"/>
        <v>-</v>
      </c>
      <c r="D56" s="67" t="s">
        <v>45</v>
      </c>
      <c r="E56" s="68" t="s">
        <v>45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39">
        <v>0</v>
      </c>
    </row>
    <row r="57" spans="1:17" x14ac:dyDescent="0.35">
      <c r="A57" s="16">
        <v>0.125</v>
      </c>
      <c r="B57" s="39">
        <f t="shared" si="13"/>
        <v>0</v>
      </c>
      <c r="C57" s="67" t="str">
        <f t="shared" si="14"/>
        <v>-</v>
      </c>
      <c r="D57" s="67" t="s">
        <v>45</v>
      </c>
      <c r="E57" s="68" t="s">
        <v>45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39">
        <v>0</v>
      </c>
    </row>
    <row r="58" spans="1:17" x14ac:dyDescent="0.35">
      <c r="A58" s="16">
        <v>0.16666666666666699</v>
      </c>
      <c r="B58" s="39">
        <f t="shared" si="13"/>
        <v>0</v>
      </c>
      <c r="C58" s="67" t="str">
        <f t="shared" si="14"/>
        <v>-</v>
      </c>
      <c r="D58" s="67" t="s">
        <v>45</v>
      </c>
      <c r="E58" s="68" t="s">
        <v>45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39">
        <v>0</v>
      </c>
    </row>
    <row r="59" spans="1:17" x14ac:dyDescent="0.35">
      <c r="A59" s="16">
        <v>0.20833333333333301</v>
      </c>
      <c r="B59" s="39">
        <f t="shared" si="13"/>
        <v>0</v>
      </c>
      <c r="C59" s="67" t="str">
        <f t="shared" si="14"/>
        <v>-</v>
      </c>
      <c r="D59" s="67" t="s">
        <v>45</v>
      </c>
      <c r="E59" s="68" t="s">
        <v>45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39">
        <v>0</v>
      </c>
    </row>
    <row r="60" spans="1:17" x14ac:dyDescent="0.35">
      <c r="A60" s="16">
        <v>0.25</v>
      </c>
      <c r="B60" s="39">
        <f t="shared" si="13"/>
        <v>0</v>
      </c>
      <c r="C60" s="67" t="str">
        <f t="shared" si="14"/>
        <v>-</v>
      </c>
      <c r="D60" s="67" t="s">
        <v>45</v>
      </c>
      <c r="E60" s="68" t="s">
        <v>45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39">
        <v>0</v>
      </c>
    </row>
    <row r="61" spans="1:17" x14ac:dyDescent="0.35">
      <c r="A61" s="16">
        <v>0.29166666666666702</v>
      </c>
      <c r="B61" s="39">
        <f t="shared" si="13"/>
        <v>3</v>
      </c>
      <c r="C61" s="67">
        <f t="shared" si="14"/>
        <v>26.816991523214618</v>
      </c>
      <c r="D61" s="67">
        <v>20.833333333333332</v>
      </c>
      <c r="E61" s="68">
        <v>5.7735026918962609</v>
      </c>
      <c r="F61" s="14">
        <v>0</v>
      </c>
      <c r="G61" s="14">
        <v>0</v>
      </c>
      <c r="H61" s="14">
        <v>2</v>
      </c>
      <c r="I61" s="14">
        <v>0</v>
      </c>
      <c r="J61" s="14">
        <v>1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39">
        <v>0</v>
      </c>
    </row>
    <row r="62" spans="1:17" x14ac:dyDescent="0.35">
      <c r="A62" s="16">
        <v>0.33333333333333298</v>
      </c>
      <c r="B62" s="39">
        <f t="shared" si="13"/>
        <v>10</v>
      </c>
      <c r="C62" s="67">
        <f t="shared" si="14"/>
        <v>25.916076850497763</v>
      </c>
      <c r="D62" s="67">
        <v>21</v>
      </c>
      <c r="E62" s="68">
        <v>4.7434164902525691</v>
      </c>
      <c r="F62" s="14">
        <v>0</v>
      </c>
      <c r="G62" s="14">
        <v>2</v>
      </c>
      <c r="H62" s="14">
        <v>0</v>
      </c>
      <c r="I62" s="14">
        <v>7</v>
      </c>
      <c r="J62" s="14">
        <v>1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39">
        <v>0</v>
      </c>
    </row>
    <row r="63" spans="1:17" x14ac:dyDescent="0.35">
      <c r="A63" s="16">
        <v>0.375</v>
      </c>
      <c r="B63" s="39">
        <f t="shared" si="13"/>
        <v>16</v>
      </c>
      <c r="C63" s="67">
        <f t="shared" si="14"/>
        <v>30.599797184635246</v>
      </c>
      <c r="D63" s="67">
        <v>26.875</v>
      </c>
      <c r="E63" s="68">
        <v>3.5939764421413041</v>
      </c>
      <c r="F63" s="14">
        <v>0</v>
      </c>
      <c r="G63" s="14">
        <v>0</v>
      </c>
      <c r="H63" s="14">
        <v>0</v>
      </c>
      <c r="I63" s="14">
        <v>5</v>
      </c>
      <c r="J63" s="14">
        <v>8</v>
      </c>
      <c r="K63" s="14">
        <v>3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39">
        <v>0</v>
      </c>
    </row>
    <row r="64" spans="1:17" x14ac:dyDescent="0.35">
      <c r="A64" s="16">
        <v>0.41666666666666702</v>
      </c>
      <c r="B64" s="39">
        <f t="shared" si="13"/>
        <v>12</v>
      </c>
      <c r="C64" s="67">
        <f t="shared" si="14"/>
        <v>28.493703687284519</v>
      </c>
      <c r="D64" s="67">
        <v>25</v>
      </c>
      <c r="E64" s="68">
        <v>3.3709993123162105</v>
      </c>
      <c r="F64" s="14">
        <v>0</v>
      </c>
      <c r="G64" s="14">
        <v>0</v>
      </c>
      <c r="H64" s="14">
        <v>1</v>
      </c>
      <c r="I64" s="14">
        <v>4</v>
      </c>
      <c r="J64" s="14">
        <v>7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39">
        <v>0</v>
      </c>
    </row>
    <row r="65" spans="1:17" x14ac:dyDescent="0.35">
      <c r="A65" s="16">
        <v>0.45833333333333298</v>
      </c>
      <c r="B65" s="39">
        <f t="shared" si="13"/>
        <v>14</v>
      </c>
      <c r="C65" s="67">
        <f t="shared" si="14"/>
        <v>29.51024851491481</v>
      </c>
      <c r="D65" s="67">
        <v>24.285714285714285</v>
      </c>
      <c r="E65" s="68">
        <v>5.0410403600931364</v>
      </c>
      <c r="F65" s="14">
        <v>0</v>
      </c>
      <c r="G65" s="14">
        <v>0</v>
      </c>
      <c r="H65" s="14">
        <v>3</v>
      </c>
      <c r="I65" s="14">
        <v>5</v>
      </c>
      <c r="J65" s="14">
        <v>4</v>
      </c>
      <c r="K65" s="14">
        <v>2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39">
        <v>0</v>
      </c>
    </row>
    <row r="66" spans="1:17" x14ac:dyDescent="0.35">
      <c r="A66" s="16">
        <v>0.5</v>
      </c>
      <c r="B66" s="39">
        <f t="shared" si="13"/>
        <v>15</v>
      </c>
      <c r="C66" s="67">
        <f t="shared" si="14"/>
        <v>25.909455796682895</v>
      </c>
      <c r="D66" s="67">
        <v>22.833333333333332</v>
      </c>
      <c r="E66" s="68">
        <v>2.9680841985233148</v>
      </c>
      <c r="F66" s="14">
        <v>0</v>
      </c>
      <c r="G66" s="14">
        <v>0</v>
      </c>
      <c r="H66" s="14">
        <v>2</v>
      </c>
      <c r="I66" s="14">
        <v>10</v>
      </c>
      <c r="J66" s="14">
        <v>3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39">
        <v>0</v>
      </c>
    </row>
    <row r="67" spans="1:17" x14ac:dyDescent="0.35">
      <c r="A67" s="16">
        <v>0.54166666666666696</v>
      </c>
      <c r="B67" s="39">
        <f t="shared" si="13"/>
        <v>17</v>
      </c>
      <c r="C67" s="67">
        <f t="shared" si="14"/>
        <v>28.72252388562006</v>
      </c>
      <c r="D67" s="67">
        <v>22.794117647058822</v>
      </c>
      <c r="E67" s="68">
        <v>5.7201912761108034</v>
      </c>
      <c r="F67" s="14">
        <v>0</v>
      </c>
      <c r="G67" s="14">
        <v>3</v>
      </c>
      <c r="H67" s="14">
        <v>1</v>
      </c>
      <c r="I67" s="14">
        <v>5</v>
      </c>
      <c r="J67" s="14">
        <v>8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39">
        <v>0</v>
      </c>
    </row>
    <row r="68" spans="1:17" x14ac:dyDescent="0.35">
      <c r="A68" s="16">
        <v>0.58333333333333304</v>
      </c>
      <c r="B68" s="39">
        <f t="shared" si="13"/>
        <v>21</v>
      </c>
      <c r="C68" s="67">
        <f t="shared" si="14"/>
        <v>27.565850858018123</v>
      </c>
      <c r="D68" s="67">
        <v>22.261904761904763</v>
      </c>
      <c r="E68" s="68">
        <v>5.1176631571915854</v>
      </c>
      <c r="F68" s="14">
        <v>0</v>
      </c>
      <c r="G68" s="14">
        <v>2</v>
      </c>
      <c r="H68" s="14">
        <v>3</v>
      </c>
      <c r="I68" s="14">
        <v>12</v>
      </c>
      <c r="J68" s="14">
        <v>2</v>
      </c>
      <c r="K68" s="14">
        <v>2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39">
        <v>0</v>
      </c>
    </row>
    <row r="69" spans="1:17" x14ac:dyDescent="0.35">
      <c r="A69" s="16">
        <v>0.625</v>
      </c>
      <c r="B69" s="39">
        <f t="shared" si="13"/>
        <v>14</v>
      </c>
      <c r="C69" s="67">
        <f t="shared" si="14"/>
        <v>28.699609761703883</v>
      </c>
      <c r="D69" s="67">
        <v>22.892857142857142</v>
      </c>
      <c r="E69" s="68">
        <v>5.6028103230863957</v>
      </c>
      <c r="F69" s="14">
        <v>1</v>
      </c>
      <c r="G69" s="14">
        <v>0</v>
      </c>
      <c r="H69" s="14">
        <v>1</v>
      </c>
      <c r="I69" s="14">
        <v>8</v>
      </c>
      <c r="J69" s="14">
        <v>3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39">
        <v>0</v>
      </c>
    </row>
    <row r="70" spans="1:17" x14ac:dyDescent="0.35">
      <c r="A70" s="16">
        <v>0.66666666666666696</v>
      </c>
      <c r="B70" s="39">
        <f t="shared" si="13"/>
        <v>32</v>
      </c>
      <c r="C70" s="67">
        <f t="shared" si="14"/>
        <v>28.063639438469547</v>
      </c>
      <c r="D70" s="67">
        <v>24.84375</v>
      </c>
      <c r="E70" s="68">
        <v>3.1068018510898767</v>
      </c>
      <c r="F70" s="14">
        <v>0</v>
      </c>
      <c r="G70" s="14">
        <v>0</v>
      </c>
      <c r="H70" s="14">
        <v>1</v>
      </c>
      <c r="I70" s="14">
        <v>16</v>
      </c>
      <c r="J70" s="14">
        <v>14</v>
      </c>
      <c r="K70" s="14">
        <v>1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39">
        <v>0</v>
      </c>
    </row>
    <row r="71" spans="1:17" x14ac:dyDescent="0.35">
      <c r="A71" s="16">
        <v>0.70833333333333304</v>
      </c>
      <c r="B71" s="39">
        <f t="shared" si="13"/>
        <v>15</v>
      </c>
      <c r="C71" s="67">
        <f t="shared" si="14"/>
        <v>27.50930662667292</v>
      </c>
      <c r="D71" s="67">
        <v>24.833333333333332</v>
      </c>
      <c r="E71" s="68">
        <v>2.5819888974716196</v>
      </c>
      <c r="F71" s="14">
        <v>0</v>
      </c>
      <c r="G71" s="14">
        <v>0</v>
      </c>
      <c r="H71" s="14">
        <v>0</v>
      </c>
      <c r="I71" s="14">
        <v>8</v>
      </c>
      <c r="J71" s="14">
        <v>7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39">
        <v>0</v>
      </c>
    </row>
    <row r="72" spans="1:17" x14ac:dyDescent="0.35">
      <c r="A72" s="16">
        <v>0.75</v>
      </c>
      <c r="B72" s="39">
        <f t="shared" si="13"/>
        <v>27</v>
      </c>
      <c r="C72" s="67">
        <f t="shared" si="14"/>
        <v>30.226605064827808</v>
      </c>
      <c r="D72" s="67">
        <v>25.648148148148149</v>
      </c>
      <c r="E72" s="68">
        <v>4.4176543001540498</v>
      </c>
      <c r="F72" s="14">
        <v>0</v>
      </c>
      <c r="G72" s="14">
        <v>0</v>
      </c>
      <c r="H72" s="14">
        <v>1</v>
      </c>
      <c r="I72" s="14">
        <v>13</v>
      </c>
      <c r="J72" s="14">
        <v>9</v>
      </c>
      <c r="K72" s="14">
        <v>3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39">
        <v>0</v>
      </c>
    </row>
    <row r="73" spans="1:17" x14ac:dyDescent="0.35">
      <c r="A73" s="16">
        <v>0.79166666666666696</v>
      </c>
      <c r="B73" s="39">
        <f t="shared" si="13"/>
        <v>11</v>
      </c>
      <c r="C73" s="67">
        <f t="shared" si="14"/>
        <v>29.17552186910271</v>
      </c>
      <c r="D73" s="67">
        <v>25.681818181818183</v>
      </c>
      <c r="E73" s="68">
        <v>3.3709993123162154</v>
      </c>
      <c r="F73" s="14">
        <v>0</v>
      </c>
      <c r="G73" s="14">
        <v>0</v>
      </c>
      <c r="H73" s="14">
        <v>0</v>
      </c>
      <c r="I73" s="14">
        <v>5</v>
      </c>
      <c r="J73" s="14">
        <v>5</v>
      </c>
      <c r="K73" s="14">
        <v>1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39">
        <v>0</v>
      </c>
    </row>
    <row r="74" spans="1:17" x14ac:dyDescent="0.35">
      <c r="A74" s="16">
        <v>0.83333333333333304</v>
      </c>
      <c r="B74" s="39">
        <f t="shared" si="13"/>
        <v>15</v>
      </c>
      <c r="C74" s="67">
        <f t="shared" si="14"/>
        <v>29.884563093446783</v>
      </c>
      <c r="D74" s="67">
        <v>24.533333333333335</v>
      </c>
      <c r="E74" s="68">
        <v>5.1632861444552756</v>
      </c>
      <c r="F74" s="14">
        <v>1</v>
      </c>
      <c r="G74" s="14">
        <v>0</v>
      </c>
      <c r="H74" s="14">
        <v>0</v>
      </c>
      <c r="I74" s="14">
        <v>5</v>
      </c>
      <c r="J74" s="14">
        <v>9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39">
        <v>0</v>
      </c>
    </row>
    <row r="75" spans="1:17" x14ac:dyDescent="0.35">
      <c r="A75" s="16">
        <v>0.875</v>
      </c>
      <c r="B75" s="39">
        <f t="shared" si="13"/>
        <v>8</v>
      </c>
      <c r="C75" s="67">
        <f t="shared" si="14"/>
        <v>29.122361725963472</v>
      </c>
      <c r="D75" s="67">
        <v>24.375</v>
      </c>
      <c r="E75" s="68">
        <v>4.5806269065645218</v>
      </c>
      <c r="F75" s="14">
        <v>0</v>
      </c>
      <c r="G75" s="14">
        <v>0</v>
      </c>
      <c r="H75" s="14">
        <v>1</v>
      </c>
      <c r="I75" s="14">
        <v>4</v>
      </c>
      <c r="J75" s="14">
        <v>2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39">
        <v>0</v>
      </c>
    </row>
    <row r="76" spans="1:17" x14ac:dyDescent="0.35">
      <c r="A76" s="16">
        <v>0.91666666666666696</v>
      </c>
      <c r="B76" s="39">
        <f t="shared" si="13"/>
        <v>8</v>
      </c>
      <c r="C76" s="67">
        <f t="shared" si="14"/>
        <v>31.199497980773522</v>
      </c>
      <c r="D76" s="67">
        <v>26.875</v>
      </c>
      <c r="E76" s="68">
        <v>4.1726148019814007</v>
      </c>
      <c r="F76" s="14">
        <v>0</v>
      </c>
      <c r="G76" s="14">
        <v>0</v>
      </c>
      <c r="H76" s="14">
        <v>1</v>
      </c>
      <c r="I76" s="14">
        <v>0</v>
      </c>
      <c r="J76" s="14">
        <v>6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39">
        <v>0</v>
      </c>
    </row>
    <row r="77" spans="1:17" ht="15" thickBot="1" x14ac:dyDescent="0.4">
      <c r="A77" s="18">
        <v>0.95833333333333304</v>
      </c>
      <c r="B77" s="47">
        <f t="shared" si="13"/>
        <v>8</v>
      </c>
      <c r="C77" s="69">
        <f t="shared" si="14"/>
        <v>29.480531378978224</v>
      </c>
      <c r="D77" s="69">
        <v>25.625</v>
      </c>
      <c r="E77" s="70">
        <v>3.7201190457142248</v>
      </c>
      <c r="F77" s="19">
        <v>0</v>
      </c>
      <c r="G77" s="19">
        <v>0</v>
      </c>
      <c r="H77" s="19">
        <v>0</v>
      </c>
      <c r="I77" s="19">
        <v>4</v>
      </c>
      <c r="J77" s="19">
        <v>3</v>
      </c>
      <c r="K77" s="19">
        <v>1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47">
        <v>0</v>
      </c>
    </row>
    <row r="78" spans="1:17" x14ac:dyDescent="0.35">
      <c r="A78" s="21"/>
      <c r="B78" s="39"/>
      <c r="C78" s="67"/>
      <c r="D78" s="67"/>
      <c r="E78" s="68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39"/>
    </row>
    <row r="79" spans="1:17" x14ac:dyDescent="0.35">
      <c r="A79" s="21" t="s">
        <v>15</v>
      </c>
      <c r="B79" s="39"/>
      <c r="C79" s="67"/>
      <c r="D79" s="67"/>
      <c r="E79" s="68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39"/>
    </row>
    <row r="80" spans="1:17" x14ac:dyDescent="0.35">
      <c r="A80" s="21" t="s">
        <v>46</v>
      </c>
      <c r="B80" s="39">
        <f>SUM(B64:B65)</f>
        <v>26</v>
      </c>
      <c r="C80" s="67">
        <f t="shared" ref="C80:C83" si="15">IF(E80&lt;&gt;"-",D80+(1.0364*E80),"-")</f>
        <v>29.054535634008992</v>
      </c>
      <c r="D80" s="67">
        <v>24.615384615384617</v>
      </c>
      <c r="E80" s="68">
        <v>4.2832410446009019</v>
      </c>
      <c r="F80" s="14">
        <f>SUM(F64:F65)</f>
        <v>0</v>
      </c>
      <c r="G80" s="14">
        <f t="shared" ref="G80:Q80" si="16">SUM(G64:G65)</f>
        <v>0</v>
      </c>
      <c r="H80" s="14">
        <f t="shared" si="16"/>
        <v>4</v>
      </c>
      <c r="I80" s="14">
        <f t="shared" si="16"/>
        <v>9</v>
      </c>
      <c r="J80" s="14">
        <f t="shared" si="16"/>
        <v>11</v>
      </c>
      <c r="K80" s="14">
        <f t="shared" si="16"/>
        <v>2</v>
      </c>
      <c r="L80" s="14">
        <f t="shared" si="16"/>
        <v>0</v>
      </c>
      <c r="M80" s="14">
        <f t="shared" si="16"/>
        <v>0</v>
      </c>
      <c r="N80" s="14">
        <f t="shared" si="16"/>
        <v>0</v>
      </c>
      <c r="O80" s="14">
        <f t="shared" si="16"/>
        <v>0</v>
      </c>
      <c r="P80" s="14">
        <f t="shared" si="16"/>
        <v>0</v>
      </c>
      <c r="Q80" s="39">
        <f t="shared" si="16"/>
        <v>0</v>
      </c>
    </row>
    <row r="81" spans="1:17" x14ac:dyDescent="0.35">
      <c r="A81" s="21" t="s">
        <v>47</v>
      </c>
      <c r="B81" s="39">
        <f>SUM(B68:B69)</f>
        <v>35</v>
      </c>
      <c r="C81" s="67">
        <f t="shared" si="15"/>
        <v>27.949918954409892</v>
      </c>
      <c r="D81" s="67">
        <v>22.514285714285716</v>
      </c>
      <c r="E81" s="68">
        <v>5.2447252413394221</v>
      </c>
      <c r="F81" s="14">
        <f>SUM(F68:F69)</f>
        <v>1</v>
      </c>
      <c r="G81" s="14">
        <f t="shared" ref="G81:Q81" si="17">SUM(G68:G69)</f>
        <v>2</v>
      </c>
      <c r="H81" s="14">
        <f t="shared" si="17"/>
        <v>4</v>
      </c>
      <c r="I81" s="14">
        <f t="shared" si="17"/>
        <v>20</v>
      </c>
      <c r="J81" s="14">
        <f t="shared" si="17"/>
        <v>5</v>
      </c>
      <c r="K81" s="14">
        <f t="shared" si="17"/>
        <v>3</v>
      </c>
      <c r="L81" s="14">
        <f t="shared" si="17"/>
        <v>0</v>
      </c>
      <c r="M81" s="14">
        <f t="shared" si="17"/>
        <v>0</v>
      </c>
      <c r="N81" s="14">
        <f t="shared" si="17"/>
        <v>0</v>
      </c>
      <c r="O81" s="14">
        <f t="shared" si="17"/>
        <v>0</v>
      </c>
      <c r="P81" s="14">
        <f t="shared" si="17"/>
        <v>0</v>
      </c>
      <c r="Q81" s="39">
        <f t="shared" si="17"/>
        <v>0</v>
      </c>
    </row>
    <row r="82" spans="1:17" x14ac:dyDescent="0.35">
      <c r="A82" s="21" t="s">
        <v>16</v>
      </c>
      <c r="B82" s="39">
        <f>SUM(B61:B72)</f>
        <v>196</v>
      </c>
      <c r="C82" s="67">
        <f t="shared" si="15"/>
        <v>28.71515864724536</v>
      </c>
      <c r="D82" s="67">
        <v>24.084183673469386</v>
      </c>
      <c r="E82" s="68">
        <v>4.4683278403859266</v>
      </c>
      <c r="F82" s="14">
        <f>SUM(F61:F72)</f>
        <v>1</v>
      </c>
      <c r="G82" s="14">
        <f t="shared" ref="G82:Q82" si="18">SUM(G61:G72)</f>
        <v>7</v>
      </c>
      <c r="H82" s="14">
        <f t="shared" si="18"/>
        <v>15</v>
      </c>
      <c r="I82" s="14">
        <f t="shared" si="18"/>
        <v>93</v>
      </c>
      <c r="J82" s="14">
        <f t="shared" si="18"/>
        <v>67</v>
      </c>
      <c r="K82" s="14">
        <f t="shared" si="18"/>
        <v>12</v>
      </c>
      <c r="L82" s="14">
        <f t="shared" si="18"/>
        <v>1</v>
      </c>
      <c r="M82" s="14">
        <f t="shared" si="18"/>
        <v>0</v>
      </c>
      <c r="N82" s="14">
        <f t="shared" si="18"/>
        <v>0</v>
      </c>
      <c r="O82" s="14">
        <f t="shared" si="18"/>
        <v>0</v>
      </c>
      <c r="P82" s="14">
        <f t="shared" si="18"/>
        <v>0</v>
      </c>
      <c r="Q82" s="39">
        <f t="shared" si="18"/>
        <v>0</v>
      </c>
    </row>
    <row r="83" spans="1:17" x14ac:dyDescent="0.35">
      <c r="A83" s="21" t="s">
        <v>19</v>
      </c>
      <c r="B83" s="39">
        <f>SUM(B54:B77)</f>
        <v>247</v>
      </c>
      <c r="C83" s="67">
        <f t="shared" si="15"/>
        <v>28.926325768210187</v>
      </c>
      <c r="D83" s="67">
        <v>24.325910931174089</v>
      </c>
      <c r="E83" s="68">
        <v>4.4388410237708387</v>
      </c>
      <c r="F83" s="14">
        <f t="shared" ref="F83:Q83" si="19">SUM(F54:F77)</f>
        <v>2</v>
      </c>
      <c r="G83" s="14">
        <f t="shared" si="19"/>
        <v>7</v>
      </c>
      <c r="H83" s="14">
        <f t="shared" si="19"/>
        <v>17</v>
      </c>
      <c r="I83" s="14">
        <f t="shared" si="19"/>
        <v>112</v>
      </c>
      <c r="J83" s="14">
        <f t="shared" si="19"/>
        <v>92</v>
      </c>
      <c r="K83" s="14">
        <f t="shared" ref="K83" si="20">SUM(K54:K77)</f>
        <v>16</v>
      </c>
      <c r="L83" s="14">
        <f t="shared" si="19"/>
        <v>1</v>
      </c>
      <c r="M83" s="14">
        <f t="shared" si="19"/>
        <v>0</v>
      </c>
      <c r="N83" s="14">
        <f t="shared" si="19"/>
        <v>0</v>
      </c>
      <c r="O83" s="14">
        <f t="shared" si="19"/>
        <v>0</v>
      </c>
      <c r="P83" s="14">
        <f t="shared" si="19"/>
        <v>0</v>
      </c>
      <c r="Q83" s="39">
        <f t="shared" si="19"/>
        <v>0</v>
      </c>
    </row>
    <row r="84" spans="1:17" ht="15" thickBot="1" x14ac:dyDescent="0.4">
      <c r="A84" s="22"/>
      <c r="B84" s="47"/>
      <c r="C84" s="69"/>
      <c r="D84" s="55"/>
      <c r="E84" s="54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47"/>
    </row>
    <row r="85" spans="1:17" x14ac:dyDescent="0.35">
      <c r="A85" s="21" t="s">
        <v>20</v>
      </c>
      <c r="B85" s="77">
        <f>INDEX(($A54:$Q65),MATCH(B86,B54:B65,0),1)</f>
        <v>0.375</v>
      </c>
      <c r="C85" s="23">
        <f t="shared" ref="C85:O85" si="21">INDEX(($A54:$Q65),MATCH(C86,C54:C65,0),1)</f>
        <v>0.375</v>
      </c>
      <c r="D85" s="23">
        <f t="shared" si="21"/>
        <v>0.375</v>
      </c>
      <c r="E85" s="77">
        <f t="shared" si="21"/>
        <v>0.29166666666666702</v>
      </c>
      <c r="F85" s="23">
        <f t="shared" si="21"/>
        <v>0</v>
      </c>
      <c r="G85" s="23">
        <f t="shared" si="21"/>
        <v>0.33333333333333298</v>
      </c>
      <c r="H85" s="23">
        <f t="shared" si="21"/>
        <v>0.45833333333333298</v>
      </c>
      <c r="I85" s="23">
        <f t="shared" si="21"/>
        <v>0.33333333333333298</v>
      </c>
      <c r="J85" s="23">
        <f t="shared" si="21"/>
        <v>0.375</v>
      </c>
      <c r="K85" s="23">
        <f t="shared" si="21"/>
        <v>0.375</v>
      </c>
      <c r="L85" s="23">
        <f t="shared" si="21"/>
        <v>0</v>
      </c>
      <c r="M85" s="23">
        <f t="shared" si="21"/>
        <v>0</v>
      </c>
      <c r="N85" s="23">
        <f t="shared" si="21"/>
        <v>0</v>
      </c>
      <c r="O85" s="23">
        <f t="shared" si="21"/>
        <v>0</v>
      </c>
      <c r="P85" s="23">
        <f>INDEX(($A54:$Q65),MATCH(P86,P54:P65,0),1)</f>
        <v>0</v>
      </c>
      <c r="Q85" s="77">
        <f t="shared" ref="Q85" si="22">INDEX(($A54:$Q65),MATCH(Q86,Q54:Q65,0),1)</f>
        <v>0</v>
      </c>
    </row>
    <row r="86" spans="1:17" s="28" customFormat="1" x14ac:dyDescent="0.35">
      <c r="A86" s="25"/>
      <c r="B86" s="78">
        <f t="shared" ref="B86:Q86" si="23">MAX(B54:B65)</f>
        <v>16</v>
      </c>
      <c r="C86" s="88">
        <f t="shared" si="23"/>
        <v>30.599797184635246</v>
      </c>
      <c r="D86" s="88">
        <f t="shared" si="23"/>
        <v>26.875</v>
      </c>
      <c r="E86" s="89">
        <f t="shared" si="23"/>
        <v>5.7735026918962609</v>
      </c>
      <c r="F86" s="26">
        <f t="shared" si="23"/>
        <v>0</v>
      </c>
      <c r="G86" s="26">
        <f t="shared" si="23"/>
        <v>2</v>
      </c>
      <c r="H86" s="26">
        <f t="shared" si="23"/>
        <v>3</v>
      </c>
      <c r="I86" s="26">
        <f t="shared" si="23"/>
        <v>7</v>
      </c>
      <c r="J86" s="26">
        <f t="shared" si="23"/>
        <v>8</v>
      </c>
      <c r="K86" s="26">
        <f t="shared" si="23"/>
        <v>3</v>
      </c>
      <c r="L86" s="26">
        <f t="shared" si="23"/>
        <v>0</v>
      </c>
      <c r="M86" s="26">
        <f t="shared" si="23"/>
        <v>0</v>
      </c>
      <c r="N86" s="26">
        <f t="shared" si="23"/>
        <v>0</v>
      </c>
      <c r="O86" s="26">
        <f t="shared" si="23"/>
        <v>0</v>
      </c>
      <c r="P86" s="26">
        <f t="shared" si="23"/>
        <v>0</v>
      </c>
      <c r="Q86" s="78">
        <f t="shared" si="23"/>
        <v>0</v>
      </c>
    </row>
    <row r="87" spans="1:17" x14ac:dyDescent="0.35">
      <c r="A87" s="21"/>
      <c r="B87" s="39"/>
      <c r="C87" s="67"/>
      <c r="D87" s="52"/>
      <c r="E87" s="5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39"/>
    </row>
    <row r="88" spans="1:17" x14ac:dyDescent="0.35">
      <c r="A88" s="21" t="s">
        <v>21</v>
      </c>
      <c r="B88" s="77">
        <f>INDEX(($A66:$Q77),MATCH(B89,B66:B77,0),1)</f>
        <v>0.66666666666666696</v>
      </c>
      <c r="C88" s="23">
        <f t="shared" ref="C88:Q88" si="24">INDEX(($A66:$Q77),MATCH(C89,C66:C77,0),1)</f>
        <v>0.91666666666666696</v>
      </c>
      <c r="D88" s="23">
        <f t="shared" si="24"/>
        <v>0.91666666666666696</v>
      </c>
      <c r="E88" s="77">
        <f t="shared" si="24"/>
        <v>0.54166666666666696</v>
      </c>
      <c r="F88" s="23">
        <f t="shared" si="24"/>
        <v>0.625</v>
      </c>
      <c r="G88" s="23">
        <f t="shared" si="24"/>
        <v>0.54166666666666696</v>
      </c>
      <c r="H88" s="23">
        <f t="shared" si="24"/>
        <v>0.58333333333333304</v>
      </c>
      <c r="I88" s="23">
        <f t="shared" si="24"/>
        <v>0.66666666666666696</v>
      </c>
      <c r="J88" s="23">
        <f t="shared" si="24"/>
        <v>0.66666666666666696</v>
      </c>
      <c r="K88" s="23">
        <f t="shared" si="24"/>
        <v>0.75</v>
      </c>
      <c r="L88" s="23">
        <f t="shared" si="24"/>
        <v>0.75</v>
      </c>
      <c r="M88" s="23">
        <f t="shared" si="24"/>
        <v>0.5</v>
      </c>
      <c r="N88" s="23">
        <f t="shared" si="24"/>
        <v>0.5</v>
      </c>
      <c r="O88" s="23">
        <f t="shared" si="24"/>
        <v>0.5</v>
      </c>
      <c r="P88" s="23">
        <f t="shared" si="24"/>
        <v>0.5</v>
      </c>
      <c r="Q88" s="77">
        <f t="shared" si="24"/>
        <v>0.5</v>
      </c>
    </row>
    <row r="89" spans="1:17" s="28" customFormat="1" ht="15" thickBot="1" x14ac:dyDescent="0.4">
      <c r="A89" s="30"/>
      <c r="B89" s="79">
        <f t="shared" ref="B89:Q89" si="25">MAX(B66:B77)</f>
        <v>32</v>
      </c>
      <c r="C89" s="90">
        <f t="shared" si="25"/>
        <v>31.199497980773522</v>
      </c>
      <c r="D89" s="90">
        <f t="shared" si="25"/>
        <v>26.875</v>
      </c>
      <c r="E89" s="91">
        <f t="shared" si="25"/>
        <v>5.7201912761108034</v>
      </c>
      <c r="F89" s="31">
        <f t="shared" si="25"/>
        <v>1</v>
      </c>
      <c r="G89" s="31">
        <f t="shared" si="25"/>
        <v>3</v>
      </c>
      <c r="H89" s="31">
        <f t="shared" si="25"/>
        <v>3</v>
      </c>
      <c r="I89" s="31">
        <f t="shared" si="25"/>
        <v>16</v>
      </c>
      <c r="J89" s="31">
        <f t="shared" si="25"/>
        <v>14</v>
      </c>
      <c r="K89" s="31">
        <f t="shared" si="25"/>
        <v>3</v>
      </c>
      <c r="L89" s="31">
        <f t="shared" si="25"/>
        <v>1</v>
      </c>
      <c r="M89" s="31">
        <f t="shared" si="25"/>
        <v>0</v>
      </c>
      <c r="N89" s="31">
        <f t="shared" si="25"/>
        <v>0</v>
      </c>
      <c r="O89" s="31">
        <f t="shared" si="25"/>
        <v>0</v>
      </c>
      <c r="P89" s="31">
        <f t="shared" si="25"/>
        <v>0</v>
      </c>
      <c r="Q89" s="79">
        <f t="shared" si="25"/>
        <v>0</v>
      </c>
    </row>
    <row r="91" spans="1:17" x14ac:dyDescent="0.35">
      <c r="A91" s="4" t="s">
        <v>22</v>
      </c>
      <c r="Q91" s="6"/>
    </row>
    <row r="94" spans="1:17" x14ac:dyDescent="0.35">
      <c r="A94" s="4"/>
      <c r="B94" s="4"/>
      <c r="D94" s="83"/>
      <c r="E94" s="83"/>
      <c r="P94" s="4"/>
    </row>
    <row r="95" spans="1:17" x14ac:dyDescent="0.35">
      <c r="A95" s="5"/>
    </row>
    <row r="96" spans="1:17" x14ac:dyDescent="0.35">
      <c r="A96" s="6" t="s">
        <v>1</v>
      </c>
      <c r="B96" s="4" t="s">
        <v>4</v>
      </c>
      <c r="I96" s="7"/>
      <c r="P96" s="4"/>
    </row>
    <row r="98" spans="1:17" ht="15" thickBot="1" x14ac:dyDescent="0.4"/>
    <row r="99" spans="1:17" s="2" customFormat="1" ht="29.5" thickBot="1" x14ac:dyDescent="0.4">
      <c r="A99" s="10" t="s">
        <v>5</v>
      </c>
      <c r="B99" s="74" t="s">
        <v>23</v>
      </c>
      <c r="C99" s="75" t="s">
        <v>30</v>
      </c>
      <c r="D99" s="75" t="s">
        <v>31</v>
      </c>
      <c r="E99" s="76" t="s">
        <v>32</v>
      </c>
      <c r="F99" s="86" t="str">
        <f>F7</f>
        <v>Bin 1              &lt;10mph</v>
      </c>
      <c r="G99" s="86" t="str">
        <f t="shared" ref="G99:Q99" si="26">G7</f>
        <v>Bin 2                10&lt;15</v>
      </c>
      <c r="H99" s="86" t="str">
        <f t="shared" si="26"/>
        <v>Bin 3                15&lt;20</v>
      </c>
      <c r="I99" s="86" t="str">
        <f t="shared" si="26"/>
        <v>Bin 4                20&lt;25</v>
      </c>
      <c r="J99" s="86" t="str">
        <f t="shared" si="26"/>
        <v>Bin 5                25&lt;30</v>
      </c>
      <c r="K99" s="86" t="str">
        <f t="shared" si="26"/>
        <v>Bin 6                30&lt;35</v>
      </c>
      <c r="L99" s="86" t="str">
        <f t="shared" si="26"/>
        <v>Bin 7                35&lt;40</v>
      </c>
      <c r="M99" s="86" t="str">
        <f t="shared" si="26"/>
        <v>Bin 8                40&lt;45</v>
      </c>
      <c r="N99" s="86" t="str">
        <f t="shared" si="26"/>
        <v>Bin 9                45&lt;50</v>
      </c>
      <c r="O99" s="86" t="str">
        <f t="shared" si="26"/>
        <v>Bin 10                50&lt;55</v>
      </c>
      <c r="P99" s="86" t="str">
        <f t="shared" si="26"/>
        <v>Bin 11                55&lt;60</v>
      </c>
      <c r="Q99" s="87" t="str">
        <f t="shared" si="26"/>
        <v>Bin 12              &gt;=60</v>
      </c>
    </row>
    <row r="100" spans="1:17" x14ac:dyDescent="0.35">
      <c r="A100" s="13">
        <v>0</v>
      </c>
      <c r="B100" s="39">
        <f t="shared" ref="B100:B123" si="27">SUM(F100:Q100)</f>
        <v>2</v>
      </c>
      <c r="C100" s="67">
        <f t="shared" ref="C100:C123" si="28">IF(E100&lt;&gt;"-",D100+(1.0364*E100),"-")</f>
        <v>34.828454680217376</v>
      </c>
      <c r="D100" s="67">
        <v>27.5</v>
      </c>
      <c r="E100" s="68">
        <v>7.0710678118654755</v>
      </c>
      <c r="F100" s="14">
        <f>F54+F8</f>
        <v>0</v>
      </c>
      <c r="G100" s="14">
        <f t="shared" ref="G100:Q115" si="29">G54+G8</f>
        <v>0</v>
      </c>
      <c r="H100" s="14">
        <f t="shared" si="29"/>
        <v>0</v>
      </c>
      <c r="I100" s="14">
        <f t="shared" si="29"/>
        <v>1</v>
      </c>
      <c r="J100" s="14">
        <f t="shared" si="29"/>
        <v>0</v>
      </c>
      <c r="K100" s="14">
        <f t="shared" si="29"/>
        <v>1</v>
      </c>
      <c r="L100" s="14">
        <f t="shared" si="29"/>
        <v>0</v>
      </c>
      <c r="M100" s="14">
        <f t="shared" si="29"/>
        <v>0</v>
      </c>
      <c r="N100" s="14">
        <f t="shared" si="29"/>
        <v>0</v>
      </c>
      <c r="O100" s="14">
        <f t="shared" si="29"/>
        <v>0</v>
      </c>
      <c r="P100" s="14">
        <f t="shared" si="29"/>
        <v>0</v>
      </c>
      <c r="Q100" s="39">
        <f t="shared" si="29"/>
        <v>0</v>
      </c>
    </row>
    <row r="101" spans="1:17" x14ac:dyDescent="0.35">
      <c r="A101" s="16">
        <v>4.1666666666666699E-2</v>
      </c>
      <c r="B101" s="39">
        <f t="shared" si="27"/>
        <v>0</v>
      </c>
      <c r="C101" s="67" t="str">
        <f t="shared" si="28"/>
        <v>-</v>
      </c>
      <c r="D101" s="67" t="s">
        <v>45</v>
      </c>
      <c r="E101" s="68" t="s">
        <v>45</v>
      </c>
      <c r="F101" s="14">
        <f t="shared" ref="F101:Q116" si="30">F55+F9</f>
        <v>0</v>
      </c>
      <c r="G101" s="14">
        <f t="shared" si="30"/>
        <v>0</v>
      </c>
      <c r="H101" s="14">
        <f t="shared" si="30"/>
        <v>0</v>
      </c>
      <c r="I101" s="14">
        <f t="shared" si="30"/>
        <v>0</v>
      </c>
      <c r="J101" s="14">
        <f t="shared" si="30"/>
        <v>0</v>
      </c>
      <c r="K101" s="14">
        <f t="shared" si="29"/>
        <v>0</v>
      </c>
      <c r="L101" s="14">
        <f t="shared" si="30"/>
        <v>0</v>
      </c>
      <c r="M101" s="14">
        <f t="shared" si="30"/>
        <v>0</v>
      </c>
      <c r="N101" s="14">
        <f t="shared" si="30"/>
        <v>0</v>
      </c>
      <c r="O101" s="14">
        <f t="shared" si="30"/>
        <v>0</v>
      </c>
      <c r="P101" s="14">
        <f t="shared" si="30"/>
        <v>0</v>
      </c>
      <c r="Q101" s="39">
        <f t="shared" si="30"/>
        <v>0</v>
      </c>
    </row>
    <row r="102" spans="1:17" x14ac:dyDescent="0.35">
      <c r="A102" s="16">
        <v>8.3333333333333301E-2</v>
      </c>
      <c r="B102" s="39">
        <f t="shared" si="27"/>
        <v>0</v>
      </c>
      <c r="C102" s="67" t="str">
        <f t="shared" si="28"/>
        <v>-</v>
      </c>
      <c r="D102" s="67" t="s">
        <v>45</v>
      </c>
      <c r="E102" s="68" t="s">
        <v>45</v>
      </c>
      <c r="F102" s="14">
        <f t="shared" si="30"/>
        <v>0</v>
      </c>
      <c r="G102" s="14">
        <f t="shared" si="30"/>
        <v>0</v>
      </c>
      <c r="H102" s="14">
        <f t="shared" si="30"/>
        <v>0</v>
      </c>
      <c r="I102" s="14">
        <f t="shared" si="30"/>
        <v>0</v>
      </c>
      <c r="J102" s="14">
        <f t="shared" si="30"/>
        <v>0</v>
      </c>
      <c r="K102" s="14">
        <f t="shared" si="29"/>
        <v>0</v>
      </c>
      <c r="L102" s="14">
        <f t="shared" si="30"/>
        <v>0</v>
      </c>
      <c r="M102" s="14">
        <f t="shared" si="30"/>
        <v>0</v>
      </c>
      <c r="N102" s="14">
        <f t="shared" si="30"/>
        <v>0</v>
      </c>
      <c r="O102" s="14">
        <f t="shared" si="30"/>
        <v>0</v>
      </c>
      <c r="P102" s="14">
        <f t="shared" si="30"/>
        <v>0</v>
      </c>
      <c r="Q102" s="39">
        <f t="shared" si="30"/>
        <v>0</v>
      </c>
    </row>
    <row r="103" spans="1:17" x14ac:dyDescent="0.35">
      <c r="A103" s="16">
        <v>0.125</v>
      </c>
      <c r="B103" s="39">
        <f t="shared" si="27"/>
        <v>0</v>
      </c>
      <c r="C103" s="67" t="str">
        <f t="shared" si="28"/>
        <v>-</v>
      </c>
      <c r="D103" s="67" t="s">
        <v>45</v>
      </c>
      <c r="E103" s="68" t="s">
        <v>45</v>
      </c>
      <c r="F103" s="14">
        <f t="shared" si="30"/>
        <v>0</v>
      </c>
      <c r="G103" s="14">
        <f t="shared" si="30"/>
        <v>0</v>
      </c>
      <c r="H103" s="14">
        <f t="shared" si="30"/>
        <v>0</v>
      </c>
      <c r="I103" s="14">
        <f t="shared" si="30"/>
        <v>0</v>
      </c>
      <c r="J103" s="14">
        <f t="shared" si="30"/>
        <v>0</v>
      </c>
      <c r="K103" s="14">
        <f t="shared" si="29"/>
        <v>0</v>
      </c>
      <c r="L103" s="14">
        <f t="shared" si="30"/>
        <v>0</v>
      </c>
      <c r="M103" s="14">
        <f t="shared" si="30"/>
        <v>0</v>
      </c>
      <c r="N103" s="14">
        <f t="shared" si="30"/>
        <v>0</v>
      </c>
      <c r="O103" s="14">
        <f t="shared" si="30"/>
        <v>0</v>
      </c>
      <c r="P103" s="14">
        <f t="shared" si="30"/>
        <v>0</v>
      </c>
      <c r="Q103" s="39">
        <f t="shared" si="30"/>
        <v>0</v>
      </c>
    </row>
    <row r="104" spans="1:17" x14ac:dyDescent="0.35">
      <c r="A104" s="16">
        <v>0.16666666666666699</v>
      </c>
      <c r="B104" s="39">
        <f t="shared" si="27"/>
        <v>0</v>
      </c>
      <c r="C104" s="67" t="str">
        <f t="shared" si="28"/>
        <v>-</v>
      </c>
      <c r="D104" s="67" t="s">
        <v>45</v>
      </c>
      <c r="E104" s="68" t="s">
        <v>45</v>
      </c>
      <c r="F104" s="14">
        <f t="shared" si="30"/>
        <v>0</v>
      </c>
      <c r="G104" s="14">
        <f t="shared" si="30"/>
        <v>0</v>
      </c>
      <c r="H104" s="14">
        <f t="shared" si="30"/>
        <v>0</v>
      </c>
      <c r="I104" s="14">
        <f t="shared" si="30"/>
        <v>0</v>
      </c>
      <c r="J104" s="14">
        <f t="shared" si="30"/>
        <v>0</v>
      </c>
      <c r="K104" s="14">
        <f t="shared" si="29"/>
        <v>0</v>
      </c>
      <c r="L104" s="14">
        <f t="shared" si="30"/>
        <v>0</v>
      </c>
      <c r="M104" s="14">
        <f t="shared" si="30"/>
        <v>0</v>
      </c>
      <c r="N104" s="14">
        <f t="shared" si="30"/>
        <v>0</v>
      </c>
      <c r="O104" s="14">
        <f t="shared" si="30"/>
        <v>0</v>
      </c>
      <c r="P104" s="14">
        <f t="shared" si="30"/>
        <v>0</v>
      </c>
      <c r="Q104" s="39">
        <f t="shared" si="30"/>
        <v>0</v>
      </c>
    </row>
    <row r="105" spans="1:17" x14ac:dyDescent="0.35">
      <c r="A105" s="16">
        <v>0.20833333333333301</v>
      </c>
      <c r="B105" s="39">
        <f t="shared" si="27"/>
        <v>4</v>
      </c>
      <c r="C105" s="67">
        <f t="shared" si="28"/>
        <v>37.770540340595502</v>
      </c>
      <c r="D105" s="67">
        <v>31.25</v>
      </c>
      <c r="E105" s="68">
        <v>6.2915286960589585</v>
      </c>
      <c r="F105" s="14">
        <f t="shared" si="30"/>
        <v>0</v>
      </c>
      <c r="G105" s="14">
        <f t="shared" si="30"/>
        <v>0</v>
      </c>
      <c r="H105" s="14">
        <f t="shared" si="30"/>
        <v>0</v>
      </c>
      <c r="I105" s="14">
        <f t="shared" si="30"/>
        <v>1</v>
      </c>
      <c r="J105" s="14">
        <f t="shared" si="30"/>
        <v>0</v>
      </c>
      <c r="K105" s="14">
        <f t="shared" si="29"/>
        <v>2</v>
      </c>
      <c r="L105" s="14">
        <f t="shared" si="30"/>
        <v>1</v>
      </c>
      <c r="M105" s="14">
        <f t="shared" si="30"/>
        <v>0</v>
      </c>
      <c r="N105" s="14">
        <f t="shared" si="30"/>
        <v>0</v>
      </c>
      <c r="O105" s="14">
        <f t="shared" si="30"/>
        <v>0</v>
      </c>
      <c r="P105" s="14">
        <f t="shared" si="30"/>
        <v>0</v>
      </c>
      <c r="Q105" s="39">
        <f t="shared" si="30"/>
        <v>0</v>
      </c>
    </row>
    <row r="106" spans="1:17" x14ac:dyDescent="0.35">
      <c r="A106" s="16">
        <v>0.25</v>
      </c>
      <c r="B106" s="39">
        <f t="shared" si="27"/>
        <v>1</v>
      </c>
      <c r="C106" s="67" t="str">
        <f t="shared" si="28"/>
        <v>-</v>
      </c>
      <c r="D106" s="67">
        <v>27.5</v>
      </c>
      <c r="E106" s="68" t="s">
        <v>45</v>
      </c>
      <c r="F106" s="14">
        <f t="shared" si="30"/>
        <v>0</v>
      </c>
      <c r="G106" s="14">
        <f t="shared" si="30"/>
        <v>0</v>
      </c>
      <c r="H106" s="14">
        <f t="shared" si="30"/>
        <v>0</v>
      </c>
      <c r="I106" s="14">
        <f t="shared" si="30"/>
        <v>0</v>
      </c>
      <c r="J106" s="14">
        <f t="shared" si="30"/>
        <v>1</v>
      </c>
      <c r="K106" s="14">
        <f t="shared" si="29"/>
        <v>0</v>
      </c>
      <c r="L106" s="14">
        <f t="shared" si="30"/>
        <v>0</v>
      </c>
      <c r="M106" s="14">
        <f t="shared" si="30"/>
        <v>0</v>
      </c>
      <c r="N106" s="14">
        <f t="shared" si="30"/>
        <v>0</v>
      </c>
      <c r="O106" s="14">
        <f t="shared" si="30"/>
        <v>0</v>
      </c>
      <c r="P106" s="14">
        <f t="shared" si="30"/>
        <v>0</v>
      </c>
      <c r="Q106" s="39">
        <f t="shared" si="30"/>
        <v>0</v>
      </c>
    </row>
    <row r="107" spans="1:17" x14ac:dyDescent="0.35">
      <c r="A107" s="16">
        <v>0.29166666666666702</v>
      </c>
      <c r="B107" s="39">
        <f t="shared" si="27"/>
        <v>8</v>
      </c>
      <c r="C107" s="67">
        <f t="shared" si="28"/>
        <v>34.428998179772087</v>
      </c>
      <c r="D107" s="67">
        <v>26.875</v>
      </c>
      <c r="E107" s="68">
        <v>7.2886898685566255</v>
      </c>
      <c r="F107" s="14">
        <f t="shared" si="30"/>
        <v>0</v>
      </c>
      <c r="G107" s="14">
        <f t="shared" si="30"/>
        <v>0</v>
      </c>
      <c r="H107" s="14">
        <f t="shared" si="30"/>
        <v>2</v>
      </c>
      <c r="I107" s="14">
        <f t="shared" si="30"/>
        <v>1</v>
      </c>
      <c r="J107" s="14">
        <f t="shared" si="30"/>
        <v>2</v>
      </c>
      <c r="K107" s="14">
        <f t="shared" si="29"/>
        <v>2</v>
      </c>
      <c r="L107" s="14">
        <f t="shared" si="30"/>
        <v>1</v>
      </c>
      <c r="M107" s="14">
        <f t="shared" si="30"/>
        <v>0</v>
      </c>
      <c r="N107" s="14">
        <f t="shared" si="30"/>
        <v>0</v>
      </c>
      <c r="O107" s="14">
        <f t="shared" si="30"/>
        <v>0</v>
      </c>
      <c r="P107" s="14">
        <f t="shared" si="30"/>
        <v>0</v>
      </c>
      <c r="Q107" s="39">
        <f t="shared" si="30"/>
        <v>0</v>
      </c>
    </row>
    <row r="108" spans="1:17" x14ac:dyDescent="0.35">
      <c r="A108" s="16">
        <v>0.33333333333333298</v>
      </c>
      <c r="B108" s="39">
        <f t="shared" si="27"/>
        <v>24</v>
      </c>
      <c r="C108" s="67">
        <f t="shared" si="28"/>
        <v>34.206864811626644</v>
      </c>
      <c r="D108" s="67">
        <v>27.291666666666668</v>
      </c>
      <c r="E108" s="68">
        <v>6.6723254968737722</v>
      </c>
      <c r="F108" s="14">
        <f t="shared" si="30"/>
        <v>0</v>
      </c>
      <c r="G108" s="14">
        <f t="shared" si="30"/>
        <v>2</v>
      </c>
      <c r="H108" s="14">
        <f t="shared" si="30"/>
        <v>0</v>
      </c>
      <c r="I108" s="14">
        <f t="shared" si="30"/>
        <v>7</v>
      </c>
      <c r="J108" s="14">
        <f t="shared" si="30"/>
        <v>5</v>
      </c>
      <c r="K108" s="14">
        <f t="shared" si="29"/>
        <v>8</v>
      </c>
      <c r="L108" s="14">
        <f t="shared" si="30"/>
        <v>2</v>
      </c>
      <c r="M108" s="14">
        <f t="shared" si="30"/>
        <v>0</v>
      </c>
      <c r="N108" s="14">
        <f t="shared" si="30"/>
        <v>0</v>
      </c>
      <c r="O108" s="14">
        <f t="shared" si="30"/>
        <v>0</v>
      </c>
      <c r="P108" s="14">
        <f t="shared" si="30"/>
        <v>0</v>
      </c>
      <c r="Q108" s="39">
        <f t="shared" si="30"/>
        <v>0</v>
      </c>
    </row>
    <row r="109" spans="1:17" x14ac:dyDescent="0.35">
      <c r="A109" s="16">
        <v>0.375</v>
      </c>
      <c r="B109" s="39">
        <f t="shared" si="27"/>
        <v>53</v>
      </c>
      <c r="C109" s="67">
        <f t="shared" si="28"/>
        <v>34.880917106997558</v>
      </c>
      <c r="D109" s="67">
        <v>29.386792452830189</v>
      </c>
      <c r="E109" s="68">
        <v>5.301162344816067</v>
      </c>
      <c r="F109" s="14">
        <f t="shared" si="30"/>
        <v>0</v>
      </c>
      <c r="G109" s="14">
        <f t="shared" si="30"/>
        <v>1</v>
      </c>
      <c r="H109" s="14">
        <f t="shared" si="30"/>
        <v>1</v>
      </c>
      <c r="I109" s="14">
        <f t="shared" si="30"/>
        <v>9</v>
      </c>
      <c r="J109" s="14">
        <f t="shared" si="30"/>
        <v>13</v>
      </c>
      <c r="K109" s="14">
        <f t="shared" si="29"/>
        <v>24</v>
      </c>
      <c r="L109" s="14">
        <f t="shared" si="30"/>
        <v>5</v>
      </c>
      <c r="M109" s="14">
        <f t="shared" si="30"/>
        <v>0</v>
      </c>
      <c r="N109" s="14">
        <f t="shared" si="30"/>
        <v>0</v>
      </c>
      <c r="O109" s="14">
        <f t="shared" si="30"/>
        <v>0</v>
      </c>
      <c r="P109" s="14">
        <f t="shared" si="30"/>
        <v>0</v>
      </c>
      <c r="Q109" s="39">
        <f t="shared" si="30"/>
        <v>0</v>
      </c>
    </row>
    <row r="110" spans="1:17" x14ac:dyDescent="0.35">
      <c r="A110" s="16">
        <v>0.41666666666666702</v>
      </c>
      <c r="B110" s="39">
        <f t="shared" si="27"/>
        <v>22</v>
      </c>
      <c r="C110" s="67">
        <f t="shared" si="28"/>
        <v>30.422045825565242</v>
      </c>
      <c r="D110" s="67">
        <v>26.136363636363637</v>
      </c>
      <c r="E110" s="68">
        <v>4.1351622821320007</v>
      </c>
      <c r="F110" s="14">
        <f t="shared" si="30"/>
        <v>0</v>
      </c>
      <c r="G110" s="14">
        <f t="shared" si="30"/>
        <v>0</v>
      </c>
      <c r="H110" s="14">
        <f t="shared" si="30"/>
        <v>2</v>
      </c>
      <c r="I110" s="14">
        <f t="shared" si="30"/>
        <v>5</v>
      </c>
      <c r="J110" s="14">
        <f t="shared" si="30"/>
        <v>12</v>
      </c>
      <c r="K110" s="14">
        <f t="shared" si="29"/>
        <v>3</v>
      </c>
      <c r="L110" s="14">
        <f t="shared" si="30"/>
        <v>0</v>
      </c>
      <c r="M110" s="14">
        <f t="shared" si="30"/>
        <v>0</v>
      </c>
      <c r="N110" s="14">
        <f t="shared" si="30"/>
        <v>0</v>
      </c>
      <c r="O110" s="14">
        <f t="shared" si="30"/>
        <v>0</v>
      </c>
      <c r="P110" s="14">
        <f t="shared" si="30"/>
        <v>0</v>
      </c>
      <c r="Q110" s="39">
        <f t="shared" si="30"/>
        <v>0</v>
      </c>
    </row>
    <row r="111" spans="1:17" x14ac:dyDescent="0.35">
      <c r="A111" s="16">
        <v>0.45833333333333298</v>
      </c>
      <c r="B111" s="39">
        <f t="shared" si="27"/>
        <v>28</v>
      </c>
      <c r="C111" s="67">
        <f t="shared" si="28"/>
        <v>33.357801201897182</v>
      </c>
      <c r="D111" s="67">
        <v>26.785714285714285</v>
      </c>
      <c r="E111" s="68">
        <v>6.3412648747422802</v>
      </c>
      <c r="F111" s="14">
        <f t="shared" si="30"/>
        <v>0</v>
      </c>
      <c r="G111" s="14">
        <f t="shared" si="30"/>
        <v>0</v>
      </c>
      <c r="H111" s="14">
        <f t="shared" si="30"/>
        <v>5</v>
      </c>
      <c r="I111" s="14">
        <f t="shared" si="30"/>
        <v>5</v>
      </c>
      <c r="J111" s="14">
        <f t="shared" si="30"/>
        <v>10</v>
      </c>
      <c r="K111" s="14">
        <f t="shared" si="29"/>
        <v>6</v>
      </c>
      <c r="L111" s="14">
        <f t="shared" si="30"/>
        <v>1</v>
      </c>
      <c r="M111" s="14">
        <f t="shared" si="30"/>
        <v>1</v>
      </c>
      <c r="N111" s="14">
        <f t="shared" si="30"/>
        <v>0</v>
      </c>
      <c r="O111" s="14">
        <f t="shared" si="30"/>
        <v>0</v>
      </c>
      <c r="P111" s="14">
        <f t="shared" si="30"/>
        <v>0</v>
      </c>
      <c r="Q111" s="39">
        <f t="shared" si="30"/>
        <v>0</v>
      </c>
    </row>
    <row r="112" spans="1:17" x14ac:dyDescent="0.35">
      <c r="A112" s="16">
        <v>0.5</v>
      </c>
      <c r="B112" s="39">
        <f t="shared" si="27"/>
        <v>30</v>
      </c>
      <c r="C112" s="67">
        <f t="shared" si="28"/>
        <v>29.495494585497017</v>
      </c>
      <c r="D112" s="67">
        <v>24.166666666666668</v>
      </c>
      <c r="E112" s="68">
        <v>5.1416710911138068</v>
      </c>
      <c r="F112" s="14">
        <f t="shared" si="30"/>
        <v>0</v>
      </c>
      <c r="G112" s="14">
        <f t="shared" si="30"/>
        <v>1</v>
      </c>
      <c r="H112" s="14">
        <f t="shared" si="30"/>
        <v>4</v>
      </c>
      <c r="I112" s="14">
        <f t="shared" si="30"/>
        <v>13</v>
      </c>
      <c r="J112" s="14">
        <f t="shared" si="30"/>
        <v>9</v>
      </c>
      <c r="K112" s="14">
        <f t="shared" si="29"/>
        <v>2</v>
      </c>
      <c r="L112" s="14">
        <f t="shared" si="30"/>
        <v>1</v>
      </c>
      <c r="M112" s="14">
        <f t="shared" si="30"/>
        <v>0</v>
      </c>
      <c r="N112" s="14">
        <f t="shared" si="30"/>
        <v>0</v>
      </c>
      <c r="O112" s="14">
        <f t="shared" si="30"/>
        <v>0</v>
      </c>
      <c r="P112" s="14">
        <f t="shared" si="30"/>
        <v>0</v>
      </c>
      <c r="Q112" s="39">
        <f t="shared" si="30"/>
        <v>0</v>
      </c>
    </row>
    <row r="113" spans="1:17" x14ac:dyDescent="0.35">
      <c r="A113" s="16">
        <v>0.54166666666666696</v>
      </c>
      <c r="B113" s="39">
        <f t="shared" si="27"/>
        <v>42</v>
      </c>
      <c r="C113" s="67">
        <f t="shared" si="28"/>
        <v>32.141973500360336</v>
      </c>
      <c r="D113" s="67">
        <v>25.357142857142858</v>
      </c>
      <c r="E113" s="68">
        <v>6.5465367070797749</v>
      </c>
      <c r="F113" s="14">
        <f t="shared" si="30"/>
        <v>0</v>
      </c>
      <c r="G113" s="14">
        <f t="shared" si="30"/>
        <v>4</v>
      </c>
      <c r="H113" s="14">
        <f t="shared" si="30"/>
        <v>2</v>
      </c>
      <c r="I113" s="14">
        <f t="shared" si="30"/>
        <v>13</v>
      </c>
      <c r="J113" s="14">
        <f t="shared" si="30"/>
        <v>16</v>
      </c>
      <c r="K113" s="14">
        <f t="shared" si="29"/>
        <v>4</v>
      </c>
      <c r="L113" s="14">
        <f t="shared" si="30"/>
        <v>2</v>
      </c>
      <c r="M113" s="14">
        <f t="shared" si="30"/>
        <v>1</v>
      </c>
      <c r="N113" s="14">
        <f t="shared" si="30"/>
        <v>0</v>
      </c>
      <c r="O113" s="14">
        <f t="shared" si="30"/>
        <v>0</v>
      </c>
      <c r="P113" s="14">
        <f t="shared" si="30"/>
        <v>0</v>
      </c>
      <c r="Q113" s="39">
        <f t="shared" si="30"/>
        <v>0</v>
      </c>
    </row>
    <row r="114" spans="1:17" x14ac:dyDescent="0.35">
      <c r="A114" s="16">
        <v>0.58333333333333304</v>
      </c>
      <c r="B114" s="39">
        <f t="shared" si="27"/>
        <v>36</v>
      </c>
      <c r="C114" s="67">
        <f t="shared" si="28"/>
        <v>29.86347430119633</v>
      </c>
      <c r="D114" s="67">
        <v>23.486111111111111</v>
      </c>
      <c r="E114" s="68">
        <v>6.1533801525330185</v>
      </c>
      <c r="F114" s="14">
        <f t="shared" si="30"/>
        <v>1</v>
      </c>
      <c r="G114" s="14">
        <f t="shared" si="30"/>
        <v>2</v>
      </c>
      <c r="H114" s="14">
        <f t="shared" si="30"/>
        <v>4</v>
      </c>
      <c r="I114" s="14">
        <f t="shared" si="30"/>
        <v>18</v>
      </c>
      <c r="J114" s="14">
        <f t="shared" si="30"/>
        <v>5</v>
      </c>
      <c r="K114" s="14">
        <f t="shared" si="29"/>
        <v>5</v>
      </c>
      <c r="L114" s="14">
        <f t="shared" si="30"/>
        <v>1</v>
      </c>
      <c r="M114" s="14">
        <f t="shared" si="30"/>
        <v>0</v>
      </c>
      <c r="N114" s="14">
        <f t="shared" si="30"/>
        <v>0</v>
      </c>
      <c r="O114" s="14">
        <f t="shared" si="30"/>
        <v>0</v>
      </c>
      <c r="P114" s="14">
        <f t="shared" si="30"/>
        <v>0</v>
      </c>
      <c r="Q114" s="39">
        <f t="shared" si="30"/>
        <v>0</v>
      </c>
    </row>
    <row r="115" spans="1:17" x14ac:dyDescent="0.35">
      <c r="A115" s="16">
        <v>0.625</v>
      </c>
      <c r="B115" s="39">
        <f t="shared" si="27"/>
        <v>43</v>
      </c>
      <c r="C115" s="67">
        <f t="shared" si="28"/>
        <v>30.961322846305766</v>
      </c>
      <c r="D115" s="67">
        <v>24.13953488372093</v>
      </c>
      <c r="E115" s="68">
        <v>6.5821960271949393</v>
      </c>
      <c r="F115" s="14">
        <f t="shared" si="30"/>
        <v>1</v>
      </c>
      <c r="G115" s="14">
        <f t="shared" si="30"/>
        <v>5</v>
      </c>
      <c r="H115" s="14">
        <f t="shared" si="30"/>
        <v>2</v>
      </c>
      <c r="I115" s="14">
        <f t="shared" si="30"/>
        <v>15</v>
      </c>
      <c r="J115" s="14">
        <f t="shared" si="30"/>
        <v>11</v>
      </c>
      <c r="K115" s="14">
        <f t="shared" si="29"/>
        <v>9</v>
      </c>
      <c r="L115" s="14">
        <f t="shared" si="30"/>
        <v>0</v>
      </c>
      <c r="M115" s="14">
        <f t="shared" si="30"/>
        <v>0</v>
      </c>
      <c r="N115" s="14">
        <f t="shared" si="30"/>
        <v>0</v>
      </c>
      <c r="O115" s="14">
        <f t="shared" si="30"/>
        <v>0</v>
      </c>
      <c r="P115" s="14">
        <f t="shared" si="30"/>
        <v>0</v>
      </c>
      <c r="Q115" s="39">
        <f t="shared" si="30"/>
        <v>0</v>
      </c>
    </row>
    <row r="116" spans="1:17" x14ac:dyDescent="0.35">
      <c r="A116" s="16">
        <v>0.66666666666666696</v>
      </c>
      <c r="B116" s="39">
        <f t="shared" si="27"/>
        <v>56</v>
      </c>
      <c r="C116" s="67">
        <f t="shared" si="28"/>
        <v>31.091235944251032</v>
      </c>
      <c r="D116" s="67">
        <v>26.517857142857142</v>
      </c>
      <c r="E116" s="68">
        <v>4.4127545362735319</v>
      </c>
      <c r="F116" s="14">
        <f t="shared" si="30"/>
        <v>0</v>
      </c>
      <c r="G116" s="14">
        <f t="shared" si="30"/>
        <v>0</v>
      </c>
      <c r="H116" s="14">
        <f t="shared" si="30"/>
        <v>2</v>
      </c>
      <c r="I116" s="14">
        <f t="shared" si="30"/>
        <v>20</v>
      </c>
      <c r="J116" s="14">
        <f t="shared" si="30"/>
        <v>23</v>
      </c>
      <c r="K116" s="14">
        <f t="shared" si="30"/>
        <v>9</v>
      </c>
      <c r="L116" s="14">
        <f t="shared" si="30"/>
        <v>2</v>
      </c>
      <c r="M116" s="14">
        <f t="shared" si="30"/>
        <v>0</v>
      </c>
      <c r="N116" s="14">
        <f t="shared" si="30"/>
        <v>0</v>
      </c>
      <c r="O116" s="14">
        <f t="shared" si="30"/>
        <v>0</v>
      </c>
      <c r="P116" s="14">
        <f t="shared" si="30"/>
        <v>0</v>
      </c>
      <c r="Q116" s="39">
        <f t="shared" si="30"/>
        <v>0</v>
      </c>
    </row>
    <row r="117" spans="1:17" x14ac:dyDescent="0.35">
      <c r="A117" s="16">
        <v>0.70833333333333304</v>
      </c>
      <c r="B117" s="39">
        <f t="shared" si="27"/>
        <v>47</v>
      </c>
      <c r="C117" s="67">
        <f t="shared" si="28"/>
        <v>30.58969379111273</v>
      </c>
      <c r="D117" s="67">
        <v>26.968085106382979</v>
      </c>
      <c r="E117" s="68">
        <v>3.4944120848415197</v>
      </c>
      <c r="F117" s="14">
        <f t="shared" ref="F117:Q123" si="31">F71+F25</f>
        <v>0</v>
      </c>
      <c r="G117" s="14">
        <f t="shared" si="31"/>
        <v>0</v>
      </c>
      <c r="H117" s="14">
        <f t="shared" si="31"/>
        <v>0</v>
      </c>
      <c r="I117" s="14">
        <f t="shared" si="31"/>
        <v>14</v>
      </c>
      <c r="J117" s="14">
        <f t="shared" si="31"/>
        <v>24</v>
      </c>
      <c r="K117" s="14">
        <f t="shared" si="31"/>
        <v>9</v>
      </c>
      <c r="L117" s="14">
        <f t="shared" si="31"/>
        <v>0</v>
      </c>
      <c r="M117" s="14">
        <f t="shared" si="31"/>
        <v>0</v>
      </c>
      <c r="N117" s="14">
        <f t="shared" si="31"/>
        <v>0</v>
      </c>
      <c r="O117" s="14">
        <f t="shared" si="31"/>
        <v>0</v>
      </c>
      <c r="P117" s="14">
        <f t="shared" si="31"/>
        <v>0</v>
      </c>
      <c r="Q117" s="39">
        <f t="shared" si="31"/>
        <v>0</v>
      </c>
    </row>
    <row r="118" spans="1:17" x14ac:dyDescent="0.35">
      <c r="A118" s="16">
        <v>0.75</v>
      </c>
      <c r="B118" s="39">
        <f t="shared" si="27"/>
        <v>55</v>
      </c>
      <c r="C118" s="67">
        <f t="shared" si="28"/>
        <v>33.537828473914693</v>
      </c>
      <c r="D118" s="67">
        <v>27.772727272727273</v>
      </c>
      <c r="E118" s="68">
        <v>5.5626217688029893</v>
      </c>
      <c r="F118" s="14">
        <f t="shared" si="31"/>
        <v>0</v>
      </c>
      <c r="G118" s="14">
        <f t="shared" si="31"/>
        <v>1</v>
      </c>
      <c r="H118" s="14">
        <f t="shared" si="31"/>
        <v>1</v>
      </c>
      <c r="I118" s="14">
        <f t="shared" si="31"/>
        <v>16</v>
      </c>
      <c r="J118" s="14">
        <f t="shared" si="31"/>
        <v>19</v>
      </c>
      <c r="K118" s="14">
        <f t="shared" si="31"/>
        <v>13</v>
      </c>
      <c r="L118" s="14">
        <f t="shared" si="31"/>
        <v>4</v>
      </c>
      <c r="M118" s="14">
        <f t="shared" si="31"/>
        <v>1</v>
      </c>
      <c r="N118" s="14">
        <f t="shared" si="31"/>
        <v>0</v>
      </c>
      <c r="O118" s="14">
        <f t="shared" si="31"/>
        <v>0</v>
      </c>
      <c r="P118" s="14">
        <f t="shared" si="31"/>
        <v>0</v>
      </c>
      <c r="Q118" s="39">
        <f t="shared" si="31"/>
        <v>0</v>
      </c>
    </row>
    <row r="119" spans="1:17" x14ac:dyDescent="0.35">
      <c r="A119" s="16">
        <v>0.79166666666666696</v>
      </c>
      <c r="B119" s="39">
        <f t="shared" si="27"/>
        <v>26</v>
      </c>
      <c r="C119" s="67">
        <f t="shared" si="28"/>
        <v>34.70357119910458</v>
      </c>
      <c r="D119" s="67">
        <v>29.23076923076923</v>
      </c>
      <c r="E119" s="68">
        <v>5.2805885452869088</v>
      </c>
      <c r="F119" s="14">
        <f t="shared" si="31"/>
        <v>0</v>
      </c>
      <c r="G119" s="14">
        <f t="shared" si="31"/>
        <v>0</v>
      </c>
      <c r="H119" s="14">
        <f t="shared" si="31"/>
        <v>0</v>
      </c>
      <c r="I119" s="14">
        <f t="shared" si="31"/>
        <v>5</v>
      </c>
      <c r="J119" s="14">
        <f t="shared" si="31"/>
        <v>12</v>
      </c>
      <c r="K119" s="14">
        <f t="shared" si="31"/>
        <v>5</v>
      </c>
      <c r="L119" s="14">
        <f t="shared" si="31"/>
        <v>3</v>
      </c>
      <c r="M119" s="14">
        <f t="shared" si="31"/>
        <v>1</v>
      </c>
      <c r="N119" s="14">
        <f t="shared" si="31"/>
        <v>0</v>
      </c>
      <c r="O119" s="14">
        <f t="shared" si="31"/>
        <v>0</v>
      </c>
      <c r="P119" s="14">
        <f t="shared" si="31"/>
        <v>0</v>
      </c>
      <c r="Q119" s="39">
        <f t="shared" si="31"/>
        <v>0</v>
      </c>
    </row>
    <row r="120" spans="1:17" x14ac:dyDescent="0.35">
      <c r="A120" s="16">
        <v>0.83333333333333304</v>
      </c>
      <c r="B120" s="39">
        <f t="shared" si="27"/>
        <v>25</v>
      </c>
      <c r="C120" s="67">
        <f t="shared" si="28"/>
        <v>32.433083599634521</v>
      </c>
      <c r="D120" s="67">
        <v>26.52</v>
      </c>
      <c r="E120" s="68">
        <v>5.7054067923914706</v>
      </c>
      <c r="F120" s="14">
        <f t="shared" si="31"/>
        <v>1</v>
      </c>
      <c r="G120" s="14">
        <f t="shared" si="31"/>
        <v>0</v>
      </c>
      <c r="H120" s="14">
        <f t="shared" si="31"/>
        <v>1</v>
      </c>
      <c r="I120" s="14">
        <f t="shared" si="31"/>
        <v>5</v>
      </c>
      <c r="J120" s="14">
        <f t="shared" si="31"/>
        <v>13</v>
      </c>
      <c r="K120" s="14">
        <f t="shared" si="31"/>
        <v>4</v>
      </c>
      <c r="L120" s="14">
        <f t="shared" si="31"/>
        <v>1</v>
      </c>
      <c r="M120" s="14">
        <f t="shared" si="31"/>
        <v>0</v>
      </c>
      <c r="N120" s="14">
        <f t="shared" si="31"/>
        <v>0</v>
      </c>
      <c r="O120" s="14">
        <f t="shared" si="31"/>
        <v>0</v>
      </c>
      <c r="P120" s="14">
        <f t="shared" si="31"/>
        <v>0</v>
      </c>
      <c r="Q120" s="39">
        <f t="shared" si="31"/>
        <v>0</v>
      </c>
    </row>
    <row r="121" spans="1:17" x14ac:dyDescent="0.35">
      <c r="A121" s="16">
        <v>0.875</v>
      </c>
      <c r="B121" s="39">
        <f t="shared" si="27"/>
        <v>15</v>
      </c>
      <c r="C121" s="67">
        <f t="shared" si="28"/>
        <v>35.282927702603828</v>
      </c>
      <c r="D121" s="67">
        <v>27.833333333333332</v>
      </c>
      <c r="E121" s="68">
        <v>7.1879528842826108</v>
      </c>
      <c r="F121" s="14">
        <f t="shared" si="31"/>
        <v>0</v>
      </c>
      <c r="G121" s="14">
        <f t="shared" si="31"/>
        <v>0</v>
      </c>
      <c r="H121" s="14">
        <f t="shared" si="31"/>
        <v>1</v>
      </c>
      <c r="I121" s="14">
        <f t="shared" si="31"/>
        <v>4</v>
      </c>
      <c r="J121" s="14">
        <f t="shared" si="31"/>
        <v>7</v>
      </c>
      <c r="K121" s="14">
        <f t="shared" si="31"/>
        <v>1</v>
      </c>
      <c r="L121" s="14">
        <f t="shared" si="31"/>
        <v>1</v>
      </c>
      <c r="M121" s="14">
        <f t="shared" si="31"/>
        <v>0</v>
      </c>
      <c r="N121" s="14">
        <f t="shared" si="31"/>
        <v>1</v>
      </c>
      <c r="O121" s="14">
        <f t="shared" si="31"/>
        <v>0</v>
      </c>
      <c r="P121" s="14">
        <f t="shared" si="31"/>
        <v>0</v>
      </c>
      <c r="Q121" s="39">
        <f t="shared" si="31"/>
        <v>0</v>
      </c>
    </row>
    <row r="122" spans="1:17" x14ac:dyDescent="0.35">
      <c r="A122" s="16">
        <v>0.91666666666666696</v>
      </c>
      <c r="B122" s="39">
        <f t="shared" si="27"/>
        <v>16</v>
      </c>
      <c r="C122" s="67">
        <f t="shared" si="28"/>
        <v>32.184969886920264</v>
      </c>
      <c r="D122" s="67">
        <v>26.875</v>
      </c>
      <c r="E122" s="68">
        <v>5.123475382979799</v>
      </c>
      <c r="F122" s="14">
        <f t="shared" si="31"/>
        <v>0</v>
      </c>
      <c r="G122" s="14">
        <f t="shared" si="31"/>
        <v>0</v>
      </c>
      <c r="H122" s="14">
        <f t="shared" si="31"/>
        <v>2</v>
      </c>
      <c r="I122" s="14">
        <f t="shared" si="31"/>
        <v>2</v>
      </c>
      <c r="J122" s="14">
        <f t="shared" si="31"/>
        <v>9</v>
      </c>
      <c r="K122" s="14">
        <f t="shared" si="31"/>
        <v>2</v>
      </c>
      <c r="L122" s="14">
        <f t="shared" si="31"/>
        <v>1</v>
      </c>
      <c r="M122" s="14">
        <f t="shared" si="31"/>
        <v>0</v>
      </c>
      <c r="N122" s="14">
        <f t="shared" si="31"/>
        <v>0</v>
      </c>
      <c r="O122" s="14">
        <f t="shared" si="31"/>
        <v>0</v>
      </c>
      <c r="P122" s="14">
        <f t="shared" si="31"/>
        <v>0</v>
      </c>
      <c r="Q122" s="39">
        <f t="shared" si="31"/>
        <v>0</v>
      </c>
    </row>
    <row r="123" spans="1:17" ht="15" thickBot="1" x14ac:dyDescent="0.4">
      <c r="A123" s="18">
        <v>0.95833333333333304</v>
      </c>
      <c r="B123" s="47">
        <f t="shared" si="27"/>
        <v>12</v>
      </c>
      <c r="C123" s="69">
        <f t="shared" si="28"/>
        <v>32.245667228232442</v>
      </c>
      <c r="D123" s="69">
        <v>27.083333333333332</v>
      </c>
      <c r="E123" s="70">
        <v>4.9810245994781042</v>
      </c>
      <c r="F123" s="19">
        <f t="shared" si="31"/>
        <v>0</v>
      </c>
      <c r="G123" s="19">
        <f t="shared" si="31"/>
        <v>0</v>
      </c>
      <c r="H123" s="19">
        <f t="shared" si="31"/>
        <v>0</v>
      </c>
      <c r="I123" s="19">
        <f t="shared" si="31"/>
        <v>5</v>
      </c>
      <c r="J123" s="19">
        <f t="shared" si="31"/>
        <v>4</v>
      </c>
      <c r="K123" s="19">
        <f t="shared" si="31"/>
        <v>2</v>
      </c>
      <c r="L123" s="19">
        <f t="shared" si="31"/>
        <v>1</v>
      </c>
      <c r="M123" s="19">
        <f t="shared" si="31"/>
        <v>0</v>
      </c>
      <c r="N123" s="19">
        <f t="shared" si="31"/>
        <v>0</v>
      </c>
      <c r="O123" s="19">
        <f t="shared" si="31"/>
        <v>0</v>
      </c>
      <c r="P123" s="19">
        <f t="shared" si="31"/>
        <v>0</v>
      </c>
      <c r="Q123" s="47">
        <f t="shared" si="31"/>
        <v>0</v>
      </c>
    </row>
    <row r="124" spans="1:17" x14ac:dyDescent="0.35">
      <c r="A124" s="21"/>
      <c r="B124" s="39"/>
      <c r="C124" s="67"/>
      <c r="D124" s="67"/>
      <c r="E124" s="68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9"/>
    </row>
    <row r="125" spans="1:17" x14ac:dyDescent="0.35">
      <c r="A125" s="21" t="s">
        <v>15</v>
      </c>
      <c r="B125" s="39"/>
      <c r="C125" s="67"/>
      <c r="D125" s="67"/>
      <c r="E125" s="68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39"/>
    </row>
    <row r="126" spans="1:17" x14ac:dyDescent="0.35">
      <c r="A126" s="21" t="s">
        <v>46</v>
      </c>
      <c r="B126" s="39">
        <f>SUM(B110:B111)</f>
        <v>50</v>
      </c>
      <c r="C126" s="67">
        <f t="shared" ref="C126:C129" si="32">IF(E126&lt;&gt;"-",D126+(1.0364*E126),"-")</f>
        <v>32.137848033512398</v>
      </c>
      <c r="D126" s="67">
        <v>26.5</v>
      </c>
      <c r="E126" s="68">
        <v>5.4398379327599349</v>
      </c>
      <c r="F126" s="14">
        <f>SUM(F110:F111)</f>
        <v>0</v>
      </c>
      <c r="G126" s="14">
        <f t="shared" ref="G126:Q126" si="33">SUM(G110:G111)</f>
        <v>0</v>
      </c>
      <c r="H126" s="14">
        <f t="shared" si="33"/>
        <v>7</v>
      </c>
      <c r="I126" s="14">
        <f t="shared" si="33"/>
        <v>10</v>
      </c>
      <c r="J126" s="14">
        <f t="shared" si="33"/>
        <v>22</v>
      </c>
      <c r="K126" s="14">
        <f t="shared" si="33"/>
        <v>9</v>
      </c>
      <c r="L126" s="14">
        <f t="shared" si="33"/>
        <v>1</v>
      </c>
      <c r="M126" s="14">
        <f t="shared" si="33"/>
        <v>1</v>
      </c>
      <c r="N126" s="14">
        <f t="shared" si="33"/>
        <v>0</v>
      </c>
      <c r="O126" s="14">
        <f t="shared" si="33"/>
        <v>0</v>
      </c>
      <c r="P126" s="14">
        <f t="shared" si="33"/>
        <v>0</v>
      </c>
      <c r="Q126" s="39">
        <f t="shared" si="33"/>
        <v>0</v>
      </c>
    </row>
    <row r="127" spans="1:17" x14ac:dyDescent="0.35">
      <c r="A127" s="21" t="s">
        <v>47</v>
      </c>
      <c r="B127" s="39">
        <f>SUM(B114:B115)</f>
        <v>79</v>
      </c>
      <c r="C127" s="67">
        <f t="shared" si="32"/>
        <v>30.431399124753582</v>
      </c>
      <c r="D127" s="67">
        <v>23.841772151898734</v>
      </c>
      <c r="E127" s="68">
        <v>6.3581888970039042</v>
      </c>
      <c r="F127" s="14">
        <f>SUM(F114:F115)</f>
        <v>2</v>
      </c>
      <c r="G127" s="14">
        <f t="shared" ref="G127:Q127" si="34">SUM(G114:G115)</f>
        <v>7</v>
      </c>
      <c r="H127" s="14">
        <f t="shared" si="34"/>
        <v>6</v>
      </c>
      <c r="I127" s="14">
        <f t="shared" si="34"/>
        <v>33</v>
      </c>
      <c r="J127" s="14">
        <f t="shared" si="34"/>
        <v>16</v>
      </c>
      <c r="K127" s="14">
        <f t="shared" si="34"/>
        <v>14</v>
      </c>
      <c r="L127" s="14">
        <f t="shared" si="34"/>
        <v>1</v>
      </c>
      <c r="M127" s="14">
        <f t="shared" si="34"/>
        <v>0</v>
      </c>
      <c r="N127" s="14">
        <f t="shared" si="34"/>
        <v>0</v>
      </c>
      <c r="O127" s="14">
        <f t="shared" si="34"/>
        <v>0</v>
      </c>
      <c r="P127" s="14">
        <f t="shared" si="34"/>
        <v>0</v>
      </c>
      <c r="Q127" s="39">
        <f t="shared" si="34"/>
        <v>0</v>
      </c>
    </row>
    <row r="128" spans="1:17" x14ac:dyDescent="0.35">
      <c r="A128" s="21" t="s">
        <v>16</v>
      </c>
      <c r="B128" s="39">
        <f>SUM(B107:B118)</f>
        <v>444</v>
      </c>
      <c r="C128" s="67">
        <f t="shared" si="32"/>
        <v>32.317387516417909</v>
      </c>
      <c r="D128" s="67">
        <v>26.364864864864863</v>
      </c>
      <c r="E128" s="68">
        <v>5.7434606827026728</v>
      </c>
      <c r="F128" s="14">
        <f>SUM(F107:F118)</f>
        <v>2</v>
      </c>
      <c r="G128" s="14">
        <f t="shared" ref="G128:Q128" si="35">SUM(G107:G118)</f>
        <v>16</v>
      </c>
      <c r="H128" s="14">
        <f t="shared" si="35"/>
        <v>25</v>
      </c>
      <c r="I128" s="14">
        <f t="shared" si="35"/>
        <v>136</v>
      </c>
      <c r="J128" s="14">
        <f t="shared" si="35"/>
        <v>149</v>
      </c>
      <c r="K128" s="14">
        <f t="shared" si="35"/>
        <v>94</v>
      </c>
      <c r="L128" s="14">
        <f t="shared" si="35"/>
        <v>19</v>
      </c>
      <c r="M128" s="14">
        <f t="shared" si="35"/>
        <v>3</v>
      </c>
      <c r="N128" s="14">
        <f t="shared" si="35"/>
        <v>0</v>
      </c>
      <c r="O128" s="14">
        <f t="shared" si="35"/>
        <v>0</v>
      </c>
      <c r="P128" s="14">
        <f t="shared" si="35"/>
        <v>0</v>
      </c>
      <c r="Q128" s="39">
        <f t="shared" si="35"/>
        <v>0</v>
      </c>
    </row>
    <row r="129" spans="1:17" x14ac:dyDescent="0.35">
      <c r="A129" s="21" t="s">
        <v>19</v>
      </c>
      <c r="B129" s="39">
        <f>SUM(B100:B123)</f>
        <v>545</v>
      </c>
      <c r="C129" s="67">
        <f t="shared" si="32"/>
        <v>32.578772491872229</v>
      </c>
      <c r="D129" s="67">
        <v>26.622018348623854</v>
      </c>
      <c r="E129" s="68">
        <v>5.7475435577464022</v>
      </c>
      <c r="F129" s="14">
        <f t="shared" ref="F129:Q129" si="36">SUM(F100:F123)</f>
        <v>3</v>
      </c>
      <c r="G129" s="14">
        <f t="shared" si="36"/>
        <v>16</v>
      </c>
      <c r="H129" s="14">
        <f t="shared" si="36"/>
        <v>29</v>
      </c>
      <c r="I129" s="14">
        <f t="shared" si="36"/>
        <v>159</v>
      </c>
      <c r="J129" s="14">
        <f t="shared" si="36"/>
        <v>195</v>
      </c>
      <c r="K129" s="14">
        <f t="shared" ref="K129" si="37">SUM(K100:K123)</f>
        <v>111</v>
      </c>
      <c r="L129" s="14">
        <f t="shared" si="36"/>
        <v>27</v>
      </c>
      <c r="M129" s="14">
        <f t="shared" si="36"/>
        <v>4</v>
      </c>
      <c r="N129" s="14">
        <f t="shared" si="36"/>
        <v>1</v>
      </c>
      <c r="O129" s="14">
        <f t="shared" si="36"/>
        <v>0</v>
      </c>
      <c r="P129" s="14">
        <f t="shared" si="36"/>
        <v>0</v>
      </c>
      <c r="Q129" s="39">
        <f t="shared" si="36"/>
        <v>0</v>
      </c>
    </row>
    <row r="130" spans="1:17" ht="15" thickBot="1" x14ac:dyDescent="0.4">
      <c r="A130" s="22"/>
      <c r="B130" s="47"/>
      <c r="C130" s="69"/>
      <c r="D130" s="55"/>
      <c r="E130" s="54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47"/>
    </row>
    <row r="131" spans="1:17" x14ac:dyDescent="0.35">
      <c r="A131" s="21" t="s">
        <v>20</v>
      </c>
      <c r="B131" s="77">
        <f>INDEX(($A100:$Q111),MATCH(B132,B100:B111,0),1)</f>
        <v>0.375</v>
      </c>
      <c r="C131" s="23">
        <f t="shared" ref="C131:O131" si="38">INDEX(($A100:$Q111),MATCH(C132,C100:C111,0),1)</f>
        <v>0.20833333333333301</v>
      </c>
      <c r="D131" s="23">
        <f t="shared" si="38"/>
        <v>0.20833333333333301</v>
      </c>
      <c r="E131" s="77">
        <f t="shared" si="38"/>
        <v>0.29166666666666702</v>
      </c>
      <c r="F131" s="23">
        <f t="shared" si="38"/>
        <v>0</v>
      </c>
      <c r="G131" s="23">
        <f t="shared" si="38"/>
        <v>0.33333333333333298</v>
      </c>
      <c r="H131" s="23">
        <f t="shared" si="38"/>
        <v>0.45833333333333298</v>
      </c>
      <c r="I131" s="23">
        <f t="shared" si="38"/>
        <v>0.375</v>
      </c>
      <c r="J131" s="23">
        <f t="shared" si="38"/>
        <v>0.375</v>
      </c>
      <c r="K131" s="23">
        <f t="shared" si="38"/>
        <v>0.375</v>
      </c>
      <c r="L131" s="23">
        <f t="shared" si="38"/>
        <v>0.375</v>
      </c>
      <c r="M131" s="23">
        <f t="shared" si="38"/>
        <v>0.45833333333333298</v>
      </c>
      <c r="N131" s="23">
        <f t="shared" si="38"/>
        <v>0</v>
      </c>
      <c r="O131" s="23">
        <f t="shared" si="38"/>
        <v>0</v>
      </c>
      <c r="P131" s="23">
        <f>INDEX(($A100:$Q111),MATCH(P132,P100:P111,0),1)</f>
        <v>0</v>
      </c>
      <c r="Q131" s="77">
        <f t="shared" ref="Q131" si="39">INDEX(($A100:$Q111),MATCH(Q132,Q100:Q111,0),1)</f>
        <v>0</v>
      </c>
    </row>
    <row r="132" spans="1:17" s="28" customFormat="1" x14ac:dyDescent="0.35">
      <c r="A132" s="25"/>
      <c r="B132" s="78">
        <f t="shared" ref="B132:Q132" si="40">MAX(B100:B111)</f>
        <v>53</v>
      </c>
      <c r="C132" s="88">
        <f t="shared" si="40"/>
        <v>37.770540340595502</v>
      </c>
      <c r="D132" s="88">
        <f t="shared" si="40"/>
        <v>31.25</v>
      </c>
      <c r="E132" s="89">
        <f t="shared" si="40"/>
        <v>7.2886898685566255</v>
      </c>
      <c r="F132" s="26">
        <f t="shared" si="40"/>
        <v>0</v>
      </c>
      <c r="G132" s="26">
        <f t="shared" si="40"/>
        <v>2</v>
      </c>
      <c r="H132" s="26">
        <f t="shared" si="40"/>
        <v>5</v>
      </c>
      <c r="I132" s="26">
        <f t="shared" si="40"/>
        <v>9</v>
      </c>
      <c r="J132" s="26">
        <f t="shared" si="40"/>
        <v>13</v>
      </c>
      <c r="K132" s="26">
        <f t="shared" si="40"/>
        <v>24</v>
      </c>
      <c r="L132" s="26">
        <f t="shared" si="40"/>
        <v>5</v>
      </c>
      <c r="M132" s="26">
        <f t="shared" si="40"/>
        <v>1</v>
      </c>
      <c r="N132" s="26">
        <f t="shared" si="40"/>
        <v>0</v>
      </c>
      <c r="O132" s="26">
        <f t="shared" si="40"/>
        <v>0</v>
      </c>
      <c r="P132" s="26">
        <f t="shared" si="40"/>
        <v>0</v>
      </c>
      <c r="Q132" s="78">
        <f t="shared" si="40"/>
        <v>0</v>
      </c>
    </row>
    <row r="133" spans="1:17" x14ac:dyDescent="0.35">
      <c r="A133" s="21"/>
      <c r="B133" s="39"/>
      <c r="C133" s="67"/>
      <c r="D133" s="52"/>
      <c r="E133" s="5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9"/>
    </row>
    <row r="134" spans="1:17" x14ac:dyDescent="0.35">
      <c r="A134" s="21" t="s">
        <v>21</v>
      </c>
      <c r="B134" s="77">
        <f>INDEX(($A112:$Q123),MATCH(B135,B112:B123,0),1)</f>
        <v>0.66666666666666696</v>
      </c>
      <c r="C134" s="23">
        <f t="shared" ref="C134:Q134" si="41">INDEX(($A112:$Q123),MATCH(C135,C112:C123,0),1)</f>
        <v>0.875</v>
      </c>
      <c r="D134" s="23">
        <f t="shared" si="41"/>
        <v>0.79166666666666696</v>
      </c>
      <c r="E134" s="77">
        <f t="shared" si="41"/>
        <v>0.875</v>
      </c>
      <c r="F134" s="23">
        <f t="shared" si="41"/>
        <v>0.58333333333333304</v>
      </c>
      <c r="G134" s="23">
        <f t="shared" si="41"/>
        <v>0.625</v>
      </c>
      <c r="H134" s="23">
        <f t="shared" si="41"/>
        <v>0.5</v>
      </c>
      <c r="I134" s="23">
        <f t="shared" si="41"/>
        <v>0.66666666666666696</v>
      </c>
      <c r="J134" s="23">
        <f t="shared" si="41"/>
        <v>0.70833333333333304</v>
      </c>
      <c r="K134" s="23">
        <f t="shared" si="41"/>
        <v>0.75</v>
      </c>
      <c r="L134" s="23">
        <f t="shared" si="41"/>
        <v>0.75</v>
      </c>
      <c r="M134" s="23">
        <f t="shared" si="41"/>
        <v>0.54166666666666696</v>
      </c>
      <c r="N134" s="23">
        <f t="shared" si="41"/>
        <v>0.875</v>
      </c>
      <c r="O134" s="23">
        <f t="shared" si="41"/>
        <v>0.5</v>
      </c>
      <c r="P134" s="23">
        <f t="shared" si="41"/>
        <v>0.5</v>
      </c>
      <c r="Q134" s="77">
        <f t="shared" si="41"/>
        <v>0.5</v>
      </c>
    </row>
    <row r="135" spans="1:17" s="28" customFormat="1" ht="15" thickBot="1" x14ac:dyDescent="0.4">
      <c r="A135" s="30"/>
      <c r="B135" s="79">
        <f t="shared" ref="B135:Q135" si="42">MAX(B112:B123)</f>
        <v>56</v>
      </c>
      <c r="C135" s="90">
        <f t="shared" si="42"/>
        <v>35.282927702603828</v>
      </c>
      <c r="D135" s="90">
        <f t="shared" si="42"/>
        <v>29.23076923076923</v>
      </c>
      <c r="E135" s="91">
        <f t="shared" si="42"/>
        <v>7.1879528842826108</v>
      </c>
      <c r="F135" s="31">
        <f t="shared" si="42"/>
        <v>1</v>
      </c>
      <c r="G135" s="31">
        <f t="shared" si="42"/>
        <v>5</v>
      </c>
      <c r="H135" s="31">
        <f t="shared" si="42"/>
        <v>4</v>
      </c>
      <c r="I135" s="31">
        <f t="shared" si="42"/>
        <v>20</v>
      </c>
      <c r="J135" s="31">
        <f t="shared" si="42"/>
        <v>24</v>
      </c>
      <c r="K135" s="31">
        <f t="shared" si="42"/>
        <v>13</v>
      </c>
      <c r="L135" s="31">
        <f t="shared" si="42"/>
        <v>4</v>
      </c>
      <c r="M135" s="31">
        <f t="shared" si="42"/>
        <v>1</v>
      </c>
      <c r="N135" s="31">
        <f t="shared" si="42"/>
        <v>1</v>
      </c>
      <c r="O135" s="31">
        <f t="shared" si="42"/>
        <v>0</v>
      </c>
      <c r="P135" s="31">
        <f t="shared" si="42"/>
        <v>0</v>
      </c>
      <c r="Q135" s="79">
        <f t="shared" si="42"/>
        <v>0</v>
      </c>
    </row>
    <row r="136" spans="1:17" x14ac:dyDescent="0.35">
      <c r="A136" s="14"/>
      <c r="B136" s="14"/>
      <c r="C136" s="67"/>
      <c r="D136" s="52"/>
      <c r="E136" s="5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35">
      <c r="A137" s="4" t="s">
        <v>22</v>
      </c>
      <c r="Q137" s="6"/>
    </row>
  </sheetData>
  <pageMargins left="0.7" right="0.7" top="0.75" bottom="0.75" header="0.3" footer="0.3"/>
  <pageSetup paperSize="9" scale="52" orientation="portrait" horizontalDpi="0" verticalDpi="0" r:id="rId1"/>
  <rowBreaks count="2" manualBreakCount="2">
    <brk id="45" max="16" man="1"/>
    <brk id="9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4087-A0FA-4981-9A21-AF686F5E5D78}">
  <sheetPr codeName="Sheet18"/>
  <dimension ref="A1:R137"/>
  <sheetViews>
    <sheetView zoomScaleNormal="100" workbookViewId="0"/>
  </sheetViews>
  <sheetFormatPr defaultRowHeight="14.5" x14ac:dyDescent="0.35"/>
  <cols>
    <col min="1" max="1" width="11.7265625" customWidth="1"/>
    <col min="3" max="3" width="10.7265625" style="82" customWidth="1"/>
    <col min="4" max="5" width="10.7265625" style="84" customWidth="1"/>
    <col min="17" max="17" width="10.7265625" bestFit="1" customWidth="1"/>
  </cols>
  <sheetData>
    <row r="1" spans="1:18" s="2" customFormat="1" ht="30" customHeight="1" x14ac:dyDescent="0.35">
      <c r="A1" s="1" t="str">
        <f>'Flow Summary'!A1</f>
        <v>Wrexham ATC, Cristionydd Lane</v>
      </c>
      <c r="C1" s="80"/>
      <c r="D1" s="81"/>
      <c r="E1" s="8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35">
      <c r="A2" s="4"/>
      <c r="B2" s="4"/>
      <c r="D2" s="83"/>
      <c r="E2" s="83"/>
      <c r="P2" s="4"/>
    </row>
    <row r="3" spans="1:18" x14ac:dyDescent="0.35">
      <c r="A3" s="5"/>
      <c r="F3">
        <v>0</v>
      </c>
      <c r="G3">
        <v>10</v>
      </c>
      <c r="H3">
        <v>15</v>
      </c>
      <c r="I3">
        <v>20</v>
      </c>
      <c r="J3">
        <v>25</v>
      </c>
      <c r="K3">
        <v>30</v>
      </c>
      <c r="L3">
        <v>35</v>
      </c>
      <c r="M3">
        <v>40</v>
      </c>
      <c r="N3">
        <v>45</v>
      </c>
      <c r="O3">
        <v>50</v>
      </c>
      <c r="P3">
        <v>55</v>
      </c>
      <c r="Q3">
        <v>60</v>
      </c>
    </row>
    <row r="4" spans="1:18" x14ac:dyDescent="0.35">
      <c r="A4" s="6" t="s">
        <v>1</v>
      </c>
      <c r="B4" s="4" t="str">
        <f>'Flow Summary'!B4</f>
        <v>Southbound</v>
      </c>
      <c r="F4">
        <v>10</v>
      </c>
      <c r="G4">
        <v>15</v>
      </c>
      <c r="H4">
        <v>20</v>
      </c>
      <c r="I4" s="7">
        <v>25</v>
      </c>
      <c r="J4">
        <v>30</v>
      </c>
      <c r="K4">
        <v>35</v>
      </c>
      <c r="L4">
        <v>40</v>
      </c>
      <c r="M4">
        <v>45</v>
      </c>
      <c r="N4">
        <v>50</v>
      </c>
      <c r="O4">
        <v>55</v>
      </c>
      <c r="P4" s="4">
        <v>60</v>
      </c>
      <c r="Q4">
        <v>100</v>
      </c>
    </row>
    <row r="5" spans="1:18" x14ac:dyDescent="0.35">
      <c r="F5" s="14">
        <v>8</v>
      </c>
      <c r="G5" s="14">
        <v>12.5</v>
      </c>
      <c r="H5" s="14">
        <v>17.5</v>
      </c>
      <c r="I5" s="14">
        <v>22.5</v>
      </c>
      <c r="J5" s="14">
        <v>27.5</v>
      </c>
      <c r="K5" s="14">
        <v>32.5</v>
      </c>
      <c r="L5" s="14">
        <v>37.5</v>
      </c>
      <c r="M5" s="14">
        <v>42.5</v>
      </c>
      <c r="N5" s="14">
        <v>47.5</v>
      </c>
      <c r="O5" s="14">
        <v>52.5</v>
      </c>
      <c r="P5" s="14">
        <v>57.5</v>
      </c>
      <c r="Q5" s="14">
        <v>65</v>
      </c>
    </row>
    <row r="6" spans="1:18" ht="15" thickBot="1" x14ac:dyDescent="0.4">
      <c r="Q6" s="85">
        <f>'(0-24) Speed Summary'!A14</f>
        <v>45608</v>
      </c>
    </row>
    <row r="7" spans="1:18" s="2" customFormat="1" ht="35.15" customHeight="1" thickBot="1" x14ac:dyDescent="0.4">
      <c r="A7" s="10" t="s">
        <v>5</v>
      </c>
      <c r="B7" s="74" t="s">
        <v>23</v>
      </c>
      <c r="C7" s="75" t="s">
        <v>30</v>
      </c>
      <c r="D7" s="75" t="s">
        <v>31</v>
      </c>
      <c r="E7" s="76" t="s">
        <v>32</v>
      </c>
      <c r="F7" s="86" t="s">
        <v>33</v>
      </c>
      <c r="G7" s="86" t="s">
        <v>34</v>
      </c>
      <c r="H7" s="86" t="s">
        <v>35</v>
      </c>
      <c r="I7" s="86" t="s">
        <v>36</v>
      </c>
      <c r="J7" s="86" t="s">
        <v>37</v>
      </c>
      <c r="K7" s="86" t="s">
        <v>38</v>
      </c>
      <c r="L7" s="86" t="s">
        <v>39</v>
      </c>
      <c r="M7" s="86" t="s">
        <v>40</v>
      </c>
      <c r="N7" s="86" t="s">
        <v>41</v>
      </c>
      <c r="O7" s="86" t="s">
        <v>42</v>
      </c>
      <c r="P7" s="86" t="s">
        <v>43</v>
      </c>
      <c r="Q7" s="87" t="s">
        <v>44</v>
      </c>
    </row>
    <row r="8" spans="1:18" x14ac:dyDescent="0.35">
      <c r="A8" s="13">
        <v>0</v>
      </c>
      <c r="B8" s="39">
        <f t="shared" ref="B8:B31" si="0">SUM(F8:Q8)</f>
        <v>1</v>
      </c>
      <c r="C8" s="67" t="str">
        <f>IF(E8&lt;&gt;"-",D8+(1.0364*E8),"-")</f>
        <v>-</v>
      </c>
      <c r="D8" s="67">
        <v>32.5</v>
      </c>
      <c r="E8" s="68" t="s">
        <v>45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9">
        <v>0</v>
      </c>
    </row>
    <row r="9" spans="1:18" x14ac:dyDescent="0.35">
      <c r="A9" s="16">
        <v>4.1666666666666699E-2</v>
      </c>
      <c r="B9" s="39">
        <f t="shared" si="0"/>
        <v>0</v>
      </c>
      <c r="C9" s="67" t="str">
        <f t="shared" ref="C9:C31" si="1">IF(E9&lt;&gt;"-",D9+(1.0364*E9),"-")</f>
        <v>-</v>
      </c>
      <c r="D9" s="67" t="s">
        <v>45</v>
      </c>
      <c r="E9" s="68" t="s">
        <v>45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39">
        <v>0</v>
      </c>
    </row>
    <row r="10" spans="1:18" x14ac:dyDescent="0.35">
      <c r="A10" s="16">
        <v>8.3333333333333301E-2</v>
      </c>
      <c r="B10" s="39">
        <f t="shared" si="0"/>
        <v>0</v>
      </c>
      <c r="C10" s="67" t="str">
        <f t="shared" si="1"/>
        <v>-</v>
      </c>
      <c r="D10" s="67" t="s">
        <v>45</v>
      </c>
      <c r="E10" s="68" t="s">
        <v>45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39">
        <v>0</v>
      </c>
    </row>
    <row r="11" spans="1:18" x14ac:dyDescent="0.35">
      <c r="A11" s="16">
        <v>0.125</v>
      </c>
      <c r="B11" s="39">
        <f t="shared" si="0"/>
        <v>1</v>
      </c>
      <c r="C11" s="67" t="str">
        <f t="shared" si="1"/>
        <v>-</v>
      </c>
      <c r="D11" s="67">
        <v>27.5</v>
      </c>
      <c r="E11" s="68" t="s">
        <v>45</v>
      </c>
      <c r="F11" s="14">
        <v>0</v>
      </c>
      <c r="G11" s="14">
        <v>0</v>
      </c>
      <c r="H11" s="14">
        <v>0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39">
        <v>0</v>
      </c>
    </row>
    <row r="12" spans="1:18" x14ac:dyDescent="0.35">
      <c r="A12" s="16">
        <v>0.16666666666666699</v>
      </c>
      <c r="B12" s="39">
        <f t="shared" si="0"/>
        <v>0</v>
      </c>
      <c r="C12" s="67" t="str">
        <f t="shared" si="1"/>
        <v>-</v>
      </c>
      <c r="D12" s="67" t="s">
        <v>45</v>
      </c>
      <c r="E12" s="68" t="s">
        <v>45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39">
        <v>0</v>
      </c>
    </row>
    <row r="13" spans="1:18" x14ac:dyDescent="0.35">
      <c r="A13" s="16">
        <v>0.20833333333333301</v>
      </c>
      <c r="B13" s="39">
        <f t="shared" si="0"/>
        <v>1</v>
      </c>
      <c r="C13" s="67" t="str">
        <f t="shared" si="1"/>
        <v>-</v>
      </c>
      <c r="D13" s="67">
        <v>32.5</v>
      </c>
      <c r="E13" s="68" t="s">
        <v>45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39">
        <v>0</v>
      </c>
    </row>
    <row r="14" spans="1:18" x14ac:dyDescent="0.35">
      <c r="A14" s="16">
        <v>0.25</v>
      </c>
      <c r="B14" s="39">
        <f t="shared" si="0"/>
        <v>1</v>
      </c>
      <c r="C14" s="67" t="str">
        <f t="shared" si="1"/>
        <v>-</v>
      </c>
      <c r="D14" s="67">
        <v>32.5</v>
      </c>
      <c r="E14" s="68" t="s">
        <v>45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39">
        <v>0</v>
      </c>
    </row>
    <row r="15" spans="1:18" x14ac:dyDescent="0.35">
      <c r="A15" s="16">
        <v>0.29166666666666702</v>
      </c>
      <c r="B15" s="39">
        <f t="shared" si="0"/>
        <v>7</v>
      </c>
      <c r="C15" s="67">
        <f t="shared" si="1"/>
        <v>33.599985660438207</v>
      </c>
      <c r="D15" s="67">
        <v>31.071428571428573</v>
      </c>
      <c r="E15" s="68">
        <v>2.4397501823713199</v>
      </c>
      <c r="F15" s="14">
        <v>0</v>
      </c>
      <c r="G15" s="14">
        <v>0</v>
      </c>
      <c r="H15" s="14">
        <v>0</v>
      </c>
      <c r="I15" s="14">
        <v>0</v>
      </c>
      <c r="J15" s="14">
        <v>2</v>
      </c>
      <c r="K15" s="14">
        <v>5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9">
        <v>0</v>
      </c>
    </row>
    <row r="16" spans="1:18" x14ac:dyDescent="0.35">
      <c r="A16" s="16">
        <v>0.33333333333333298</v>
      </c>
      <c r="B16" s="39">
        <f t="shared" si="0"/>
        <v>14</v>
      </c>
      <c r="C16" s="67">
        <f t="shared" si="1"/>
        <v>34.274366655410496</v>
      </c>
      <c r="D16" s="67">
        <v>30.357142857142858</v>
      </c>
      <c r="E16" s="68">
        <v>3.7796447300922775</v>
      </c>
      <c r="F16" s="14">
        <v>0</v>
      </c>
      <c r="G16" s="14">
        <v>0</v>
      </c>
      <c r="H16" s="14">
        <v>0</v>
      </c>
      <c r="I16" s="14">
        <v>1</v>
      </c>
      <c r="J16" s="14">
        <v>5</v>
      </c>
      <c r="K16" s="14">
        <v>7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39">
        <v>0</v>
      </c>
    </row>
    <row r="17" spans="1:17" x14ac:dyDescent="0.35">
      <c r="A17" s="16">
        <v>0.375</v>
      </c>
      <c r="B17" s="39">
        <f t="shared" si="0"/>
        <v>39</v>
      </c>
      <c r="C17" s="67">
        <f t="shared" si="1"/>
        <v>34.450288534456284</v>
      </c>
      <c r="D17" s="67">
        <v>30.576923076923077</v>
      </c>
      <c r="E17" s="68">
        <v>3.737326763347363</v>
      </c>
      <c r="F17" s="14">
        <v>0</v>
      </c>
      <c r="G17" s="14">
        <v>0</v>
      </c>
      <c r="H17" s="14">
        <v>1</v>
      </c>
      <c r="I17" s="14">
        <v>1</v>
      </c>
      <c r="J17" s="14">
        <v>12</v>
      </c>
      <c r="K17" s="14">
        <v>23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39">
        <v>0</v>
      </c>
    </row>
    <row r="18" spans="1:17" x14ac:dyDescent="0.35">
      <c r="A18" s="16">
        <v>0.41666666666666702</v>
      </c>
      <c r="B18" s="39">
        <f t="shared" si="0"/>
        <v>20</v>
      </c>
      <c r="C18" s="67">
        <f t="shared" si="1"/>
        <v>31.70920228664216</v>
      </c>
      <c r="D18" s="67">
        <v>26.5</v>
      </c>
      <c r="E18" s="68">
        <v>5.0262468995003458</v>
      </c>
      <c r="F18" s="14">
        <v>0</v>
      </c>
      <c r="G18" s="14">
        <v>1</v>
      </c>
      <c r="H18" s="14">
        <v>0</v>
      </c>
      <c r="I18" s="14">
        <v>6</v>
      </c>
      <c r="J18" s="14">
        <v>8</v>
      </c>
      <c r="K18" s="14">
        <v>5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39">
        <v>0</v>
      </c>
    </row>
    <row r="19" spans="1:17" x14ac:dyDescent="0.35">
      <c r="A19" s="16">
        <v>0.45833333333333298</v>
      </c>
      <c r="B19" s="39">
        <f t="shared" si="0"/>
        <v>13</v>
      </c>
      <c r="C19" s="67">
        <f t="shared" si="1"/>
        <v>32.230497154986281</v>
      </c>
      <c r="D19" s="67">
        <v>27.5</v>
      </c>
      <c r="E19" s="68">
        <v>4.5643546458763842</v>
      </c>
      <c r="F19" s="14">
        <v>0</v>
      </c>
      <c r="G19" s="14">
        <v>0</v>
      </c>
      <c r="H19" s="14">
        <v>0</v>
      </c>
      <c r="I19" s="14">
        <v>4</v>
      </c>
      <c r="J19" s="14">
        <v>6</v>
      </c>
      <c r="K19" s="14">
        <v>2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39">
        <v>0</v>
      </c>
    </row>
    <row r="20" spans="1:17" x14ac:dyDescent="0.35">
      <c r="A20" s="16">
        <v>0.5</v>
      </c>
      <c r="B20" s="39">
        <f t="shared" si="0"/>
        <v>14</v>
      </c>
      <c r="C20" s="67">
        <f t="shared" si="1"/>
        <v>34.347313177051475</v>
      </c>
      <c r="D20" s="67">
        <v>26.428571428571427</v>
      </c>
      <c r="E20" s="68">
        <v>7.6406230687765788</v>
      </c>
      <c r="F20" s="14">
        <v>0</v>
      </c>
      <c r="G20" s="14">
        <v>1</v>
      </c>
      <c r="H20" s="14">
        <v>1</v>
      </c>
      <c r="I20" s="14">
        <v>4</v>
      </c>
      <c r="J20" s="14">
        <v>5</v>
      </c>
      <c r="K20" s="14">
        <v>1</v>
      </c>
      <c r="L20" s="14">
        <v>1</v>
      </c>
      <c r="M20" s="14">
        <v>1</v>
      </c>
      <c r="N20" s="14">
        <v>0</v>
      </c>
      <c r="O20" s="14">
        <v>0</v>
      </c>
      <c r="P20" s="14">
        <v>0</v>
      </c>
      <c r="Q20" s="39">
        <v>0</v>
      </c>
    </row>
    <row r="21" spans="1:17" x14ac:dyDescent="0.35">
      <c r="A21" s="16">
        <v>0.54166666666666696</v>
      </c>
      <c r="B21" s="39">
        <f t="shared" si="0"/>
        <v>21</v>
      </c>
      <c r="C21" s="67">
        <f t="shared" si="1"/>
        <v>31.990810801057691</v>
      </c>
      <c r="D21" s="67">
        <v>25.61904761904762</v>
      </c>
      <c r="E21" s="68">
        <v>6.147976825559696</v>
      </c>
      <c r="F21" s="14">
        <v>1</v>
      </c>
      <c r="G21" s="14">
        <v>0</v>
      </c>
      <c r="H21" s="14">
        <v>2</v>
      </c>
      <c r="I21" s="14">
        <v>5</v>
      </c>
      <c r="J21" s="14">
        <v>8</v>
      </c>
      <c r="K21" s="14">
        <v>5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39">
        <v>0</v>
      </c>
    </row>
    <row r="22" spans="1:17" x14ac:dyDescent="0.35">
      <c r="A22" s="16">
        <v>0.58333333333333304</v>
      </c>
      <c r="B22" s="39">
        <f t="shared" si="0"/>
        <v>11</v>
      </c>
      <c r="C22" s="67">
        <f t="shared" si="1"/>
        <v>37.761098272496966</v>
      </c>
      <c r="D22" s="67">
        <v>29.318181818181817</v>
      </c>
      <c r="E22" s="68">
        <v>8.1463879335344931</v>
      </c>
      <c r="F22" s="14">
        <v>0</v>
      </c>
      <c r="G22" s="14">
        <v>0</v>
      </c>
      <c r="H22" s="14">
        <v>1</v>
      </c>
      <c r="I22" s="14">
        <v>2</v>
      </c>
      <c r="J22" s="14">
        <v>4</v>
      </c>
      <c r="K22" s="14">
        <v>2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39">
        <v>0</v>
      </c>
    </row>
    <row r="23" spans="1:17" x14ac:dyDescent="0.35">
      <c r="A23" s="16">
        <v>0.625</v>
      </c>
      <c r="B23" s="39">
        <f t="shared" si="0"/>
        <v>23</v>
      </c>
      <c r="C23" s="67">
        <f t="shared" si="1"/>
        <v>34.827860461793875</v>
      </c>
      <c r="D23" s="67">
        <v>25.130434782608695</v>
      </c>
      <c r="E23" s="68">
        <v>9.356836818974509</v>
      </c>
      <c r="F23" s="14">
        <v>1</v>
      </c>
      <c r="G23" s="14">
        <v>3</v>
      </c>
      <c r="H23" s="14">
        <v>1</v>
      </c>
      <c r="I23" s="14">
        <v>6</v>
      </c>
      <c r="J23" s="14">
        <v>8</v>
      </c>
      <c r="K23" s="14">
        <v>1</v>
      </c>
      <c r="L23" s="14">
        <v>1</v>
      </c>
      <c r="M23" s="14">
        <v>1</v>
      </c>
      <c r="N23" s="14">
        <v>1</v>
      </c>
      <c r="O23" s="14">
        <v>0</v>
      </c>
      <c r="P23" s="14">
        <v>0</v>
      </c>
      <c r="Q23" s="39">
        <v>0</v>
      </c>
    </row>
    <row r="24" spans="1:17" x14ac:dyDescent="0.35">
      <c r="A24" s="16">
        <v>0.66666666666666696</v>
      </c>
      <c r="B24" s="39">
        <f t="shared" si="0"/>
        <v>24</v>
      </c>
      <c r="C24" s="67">
        <f t="shared" si="1"/>
        <v>32.568095980697805</v>
      </c>
      <c r="D24" s="67">
        <v>27.5</v>
      </c>
      <c r="E24" s="68">
        <v>4.8900964692182578</v>
      </c>
      <c r="F24" s="14">
        <v>0</v>
      </c>
      <c r="G24" s="14">
        <v>1</v>
      </c>
      <c r="H24" s="14">
        <v>1</v>
      </c>
      <c r="I24" s="14">
        <v>2</v>
      </c>
      <c r="J24" s="14">
        <v>13</v>
      </c>
      <c r="K24" s="14">
        <v>7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39">
        <v>0</v>
      </c>
    </row>
    <row r="25" spans="1:17" x14ac:dyDescent="0.35">
      <c r="A25" s="16">
        <v>0.70833333333333304</v>
      </c>
      <c r="B25" s="39">
        <f t="shared" si="0"/>
        <v>31</v>
      </c>
      <c r="C25" s="67">
        <f t="shared" si="1"/>
        <v>31.721101180922251</v>
      </c>
      <c r="D25" s="67">
        <v>26.20967741935484</v>
      </c>
      <c r="E25" s="68">
        <v>5.3178538803236313</v>
      </c>
      <c r="F25" s="14">
        <v>0</v>
      </c>
      <c r="G25" s="14">
        <v>1</v>
      </c>
      <c r="H25" s="14">
        <v>2</v>
      </c>
      <c r="I25" s="14">
        <v>9</v>
      </c>
      <c r="J25" s="14">
        <v>12</v>
      </c>
      <c r="K25" s="14">
        <v>6</v>
      </c>
      <c r="L25" s="14">
        <v>1</v>
      </c>
      <c r="M25" s="14">
        <v>0</v>
      </c>
      <c r="N25" s="14">
        <v>0</v>
      </c>
      <c r="O25" s="14">
        <v>0</v>
      </c>
      <c r="P25" s="14">
        <v>0</v>
      </c>
      <c r="Q25" s="39">
        <v>0</v>
      </c>
    </row>
    <row r="26" spans="1:17" x14ac:dyDescent="0.35">
      <c r="A26" s="16">
        <v>0.75</v>
      </c>
      <c r="B26" s="39">
        <f t="shared" si="0"/>
        <v>27</v>
      </c>
      <c r="C26" s="67">
        <f t="shared" si="1"/>
        <v>35.303460222656355</v>
      </c>
      <c r="D26" s="67">
        <v>29.351851851851851</v>
      </c>
      <c r="E26" s="68">
        <v>5.7425785129337177</v>
      </c>
      <c r="F26" s="14">
        <v>0</v>
      </c>
      <c r="G26" s="14">
        <v>0</v>
      </c>
      <c r="H26" s="14">
        <v>1</v>
      </c>
      <c r="I26" s="14">
        <v>6</v>
      </c>
      <c r="J26" s="14">
        <v>7</v>
      </c>
      <c r="K26" s="14">
        <v>8</v>
      </c>
      <c r="L26" s="14">
        <v>5</v>
      </c>
      <c r="M26" s="14">
        <v>0</v>
      </c>
      <c r="N26" s="14">
        <v>0</v>
      </c>
      <c r="O26" s="14">
        <v>0</v>
      </c>
      <c r="P26" s="14">
        <v>0</v>
      </c>
      <c r="Q26" s="39">
        <v>0</v>
      </c>
    </row>
    <row r="27" spans="1:17" x14ac:dyDescent="0.35">
      <c r="A27" s="16">
        <v>0.79166666666666696</v>
      </c>
      <c r="B27" s="39">
        <f t="shared" si="0"/>
        <v>13</v>
      </c>
      <c r="C27" s="67">
        <f t="shared" si="1"/>
        <v>42.685205107845157</v>
      </c>
      <c r="D27" s="67">
        <v>32.884615384615387</v>
      </c>
      <c r="E27" s="68">
        <v>9.4563775793417317</v>
      </c>
      <c r="F27" s="14">
        <v>0</v>
      </c>
      <c r="G27" s="14">
        <v>0</v>
      </c>
      <c r="H27" s="14">
        <v>1</v>
      </c>
      <c r="I27" s="14">
        <v>1</v>
      </c>
      <c r="J27" s="14">
        <v>4</v>
      </c>
      <c r="K27" s="14">
        <v>2</v>
      </c>
      <c r="L27" s="14">
        <v>2</v>
      </c>
      <c r="M27" s="14">
        <v>2</v>
      </c>
      <c r="N27" s="14">
        <v>0</v>
      </c>
      <c r="O27" s="14">
        <v>1</v>
      </c>
      <c r="P27" s="14">
        <v>0</v>
      </c>
      <c r="Q27" s="39">
        <v>0</v>
      </c>
    </row>
    <row r="28" spans="1:17" x14ac:dyDescent="0.35">
      <c r="A28" s="16">
        <v>0.83333333333333304</v>
      </c>
      <c r="B28" s="39">
        <f t="shared" si="0"/>
        <v>14</v>
      </c>
      <c r="C28" s="67">
        <f t="shared" si="1"/>
        <v>32.310601269904978</v>
      </c>
      <c r="D28" s="67">
        <v>27.142857142857142</v>
      </c>
      <c r="E28" s="68">
        <v>4.9862448157543771</v>
      </c>
      <c r="F28" s="14">
        <v>0</v>
      </c>
      <c r="G28" s="14">
        <v>0</v>
      </c>
      <c r="H28" s="14">
        <v>2</v>
      </c>
      <c r="I28" s="14">
        <v>1</v>
      </c>
      <c r="J28" s="14">
        <v>7</v>
      </c>
      <c r="K28" s="14">
        <v>4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39">
        <v>0</v>
      </c>
    </row>
    <row r="29" spans="1:17" x14ac:dyDescent="0.35">
      <c r="A29" s="16">
        <v>0.875</v>
      </c>
      <c r="B29" s="39">
        <f t="shared" si="0"/>
        <v>9</v>
      </c>
      <c r="C29" s="67">
        <f t="shared" si="1"/>
        <v>36.164227340108688</v>
      </c>
      <c r="D29" s="67">
        <v>32.5</v>
      </c>
      <c r="E29" s="68">
        <v>3.5355339059327378</v>
      </c>
      <c r="F29" s="14">
        <v>0</v>
      </c>
      <c r="G29" s="14">
        <v>0</v>
      </c>
      <c r="H29" s="14">
        <v>0</v>
      </c>
      <c r="I29" s="14">
        <v>0</v>
      </c>
      <c r="J29" s="14">
        <v>2</v>
      </c>
      <c r="K29" s="14">
        <v>5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39">
        <v>0</v>
      </c>
    </row>
    <row r="30" spans="1:17" x14ac:dyDescent="0.35">
      <c r="A30" s="16">
        <v>0.91666666666666696</v>
      </c>
      <c r="B30" s="39">
        <f t="shared" si="0"/>
        <v>7</v>
      </c>
      <c r="C30" s="67">
        <f t="shared" si="1"/>
        <v>42.864000000000004</v>
      </c>
      <c r="D30" s="67">
        <v>32.5</v>
      </c>
      <c r="E30" s="68">
        <v>10</v>
      </c>
      <c r="F30" s="14">
        <v>0</v>
      </c>
      <c r="G30" s="14">
        <v>0</v>
      </c>
      <c r="H30" s="14">
        <v>0</v>
      </c>
      <c r="I30" s="14">
        <v>1</v>
      </c>
      <c r="J30" s="14">
        <v>3</v>
      </c>
      <c r="K30" s="14">
        <v>1</v>
      </c>
      <c r="L30" s="14">
        <v>1</v>
      </c>
      <c r="M30" s="14">
        <v>0</v>
      </c>
      <c r="N30" s="14">
        <v>0</v>
      </c>
      <c r="O30" s="14">
        <v>1</v>
      </c>
      <c r="P30" s="14">
        <v>0</v>
      </c>
      <c r="Q30" s="39">
        <v>0</v>
      </c>
    </row>
    <row r="31" spans="1:17" ht="15" thickBot="1" x14ac:dyDescent="0.4">
      <c r="A31" s="18">
        <v>0.95833333333333304</v>
      </c>
      <c r="B31" s="47">
        <f t="shared" si="0"/>
        <v>2</v>
      </c>
      <c r="C31" s="69">
        <f t="shared" si="1"/>
        <v>49.828454680217376</v>
      </c>
      <c r="D31" s="69">
        <v>42.5</v>
      </c>
      <c r="E31" s="70">
        <v>7.0710678118654755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1</v>
      </c>
      <c r="M31" s="19">
        <v>0</v>
      </c>
      <c r="N31" s="19">
        <v>1</v>
      </c>
      <c r="O31" s="19">
        <v>0</v>
      </c>
      <c r="P31" s="19">
        <v>0</v>
      </c>
      <c r="Q31" s="47">
        <v>0</v>
      </c>
    </row>
    <row r="32" spans="1:17" x14ac:dyDescent="0.35">
      <c r="A32" s="21"/>
      <c r="B32" s="39"/>
      <c r="C32" s="67"/>
      <c r="D32" s="67"/>
      <c r="E32" s="68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39"/>
    </row>
    <row r="33" spans="1:17" x14ac:dyDescent="0.35">
      <c r="A33" s="21" t="s">
        <v>15</v>
      </c>
      <c r="B33" s="39"/>
      <c r="C33" s="67"/>
      <c r="D33" s="67"/>
      <c r="E33" s="6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9"/>
    </row>
    <row r="34" spans="1:17" x14ac:dyDescent="0.35">
      <c r="A34" s="21" t="s">
        <v>46</v>
      </c>
      <c r="B34" s="39">
        <f>SUM(B18:B19)</f>
        <v>33</v>
      </c>
      <c r="C34" s="67">
        <f t="shared" ref="C34:C37" si="2">IF(E34&lt;&gt;"-",D34+(1.0364*E34),"-")</f>
        <v>31.870679113358975</v>
      </c>
      <c r="D34" s="67">
        <v>26.893939393939394</v>
      </c>
      <c r="E34" s="68">
        <v>4.8019487836931498</v>
      </c>
      <c r="F34" s="14">
        <f>SUM(F18:F19)</f>
        <v>0</v>
      </c>
      <c r="G34" s="14">
        <f t="shared" ref="G34:Q34" si="3">SUM(G18:G19)</f>
        <v>1</v>
      </c>
      <c r="H34" s="14">
        <f t="shared" si="3"/>
        <v>0</v>
      </c>
      <c r="I34" s="14">
        <f t="shared" si="3"/>
        <v>10</v>
      </c>
      <c r="J34" s="14">
        <f t="shared" si="3"/>
        <v>14</v>
      </c>
      <c r="K34" s="14">
        <f t="shared" si="3"/>
        <v>7</v>
      </c>
      <c r="L34" s="14">
        <f t="shared" si="3"/>
        <v>1</v>
      </c>
      <c r="M34" s="14">
        <f t="shared" si="3"/>
        <v>0</v>
      </c>
      <c r="N34" s="14">
        <f t="shared" si="3"/>
        <v>0</v>
      </c>
      <c r="O34" s="14">
        <f t="shared" si="3"/>
        <v>0</v>
      </c>
      <c r="P34" s="14">
        <f t="shared" si="3"/>
        <v>0</v>
      </c>
      <c r="Q34" s="39">
        <f t="shared" si="3"/>
        <v>0</v>
      </c>
    </row>
    <row r="35" spans="1:17" x14ac:dyDescent="0.35">
      <c r="A35" s="21" t="s">
        <v>47</v>
      </c>
      <c r="B35" s="39">
        <f>SUM(B22:B23)</f>
        <v>34</v>
      </c>
      <c r="C35" s="67">
        <f t="shared" si="2"/>
        <v>35.894961172044724</v>
      </c>
      <c r="D35" s="67">
        <v>26.485294117647058</v>
      </c>
      <c r="E35" s="68">
        <v>9.0791847302177384</v>
      </c>
      <c r="F35" s="14">
        <f>SUM(F22:F23)</f>
        <v>1</v>
      </c>
      <c r="G35" s="14">
        <f t="shared" ref="G35:Q35" si="4">SUM(G22:G23)</f>
        <v>3</v>
      </c>
      <c r="H35" s="14">
        <f t="shared" si="4"/>
        <v>2</v>
      </c>
      <c r="I35" s="14">
        <f t="shared" si="4"/>
        <v>8</v>
      </c>
      <c r="J35" s="14">
        <f t="shared" si="4"/>
        <v>12</v>
      </c>
      <c r="K35" s="14">
        <f t="shared" si="4"/>
        <v>3</v>
      </c>
      <c r="L35" s="14">
        <f t="shared" si="4"/>
        <v>2</v>
      </c>
      <c r="M35" s="14">
        <f t="shared" si="4"/>
        <v>1</v>
      </c>
      <c r="N35" s="14">
        <f t="shared" si="4"/>
        <v>2</v>
      </c>
      <c r="O35" s="14">
        <f t="shared" si="4"/>
        <v>0</v>
      </c>
      <c r="P35" s="14">
        <f t="shared" si="4"/>
        <v>0</v>
      </c>
      <c r="Q35" s="39">
        <f t="shared" si="4"/>
        <v>0</v>
      </c>
    </row>
    <row r="36" spans="1:17" x14ac:dyDescent="0.35">
      <c r="A36" s="21" t="s">
        <v>16</v>
      </c>
      <c r="B36" s="39">
        <f>SUM(B15:B26)</f>
        <v>244</v>
      </c>
      <c r="C36" s="67">
        <f t="shared" si="2"/>
        <v>34.09115175819575</v>
      </c>
      <c r="D36" s="67">
        <v>27.852459016393443</v>
      </c>
      <c r="E36" s="68">
        <v>6.0195800287556001</v>
      </c>
      <c r="F36" s="14">
        <f>SUM(F15:F26)</f>
        <v>2</v>
      </c>
      <c r="G36" s="14">
        <f t="shared" ref="G36:Q36" si="5">SUM(G15:G26)</f>
        <v>7</v>
      </c>
      <c r="H36" s="14">
        <f t="shared" si="5"/>
        <v>10</v>
      </c>
      <c r="I36" s="14">
        <f t="shared" si="5"/>
        <v>46</v>
      </c>
      <c r="J36" s="14">
        <f t="shared" si="5"/>
        <v>90</v>
      </c>
      <c r="K36" s="14">
        <f t="shared" si="5"/>
        <v>72</v>
      </c>
      <c r="L36" s="14">
        <f t="shared" si="5"/>
        <v>13</v>
      </c>
      <c r="M36" s="14">
        <f t="shared" si="5"/>
        <v>2</v>
      </c>
      <c r="N36" s="14">
        <f t="shared" si="5"/>
        <v>2</v>
      </c>
      <c r="O36" s="14">
        <f t="shared" si="5"/>
        <v>0</v>
      </c>
      <c r="P36" s="14">
        <f t="shared" si="5"/>
        <v>0</v>
      </c>
      <c r="Q36" s="39">
        <f t="shared" si="5"/>
        <v>0</v>
      </c>
    </row>
    <row r="37" spans="1:17" x14ac:dyDescent="0.35">
      <c r="A37" s="21" t="s">
        <v>19</v>
      </c>
      <c r="B37" s="39">
        <f>SUM(B8:B31)</f>
        <v>293</v>
      </c>
      <c r="C37" s="67">
        <f t="shared" si="2"/>
        <v>35.092992518029163</v>
      </c>
      <c r="D37" s="67">
        <v>28.441979522184301</v>
      </c>
      <c r="E37" s="68">
        <v>6.4174189462030702</v>
      </c>
      <c r="F37" s="14">
        <f t="shared" ref="F37:Q37" si="6">SUM(F8:F31)</f>
        <v>2</v>
      </c>
      <c r="G37" s="14">
        <f t="shared" si="6"/>
        <v>7</v>
      </c>
      <c r="H37" s="14">
        <f t="shared" si="6"/>
        <v>13</v>
      </c>
      <c r="I37" s="14">
        <f t="shared" si="6"/>
        <v>49</v>
      </c>
      <c r="J37" s="14">
        <f t="shared" si="6"/>
        <v>107</v>
      </c>
      <c r="K37" s="14">
        <f t="shared" ref="K37" si="7">SUM(K8:K31)</f>
        <v>87</v>
      </c>
      <c r="L37" s="14">
        <f t="shared" si="6"/>
        <v>19</v>
      </c>
      <c r="M37" s="14">
        <f t="shared" si="6"/>
        <v>4</v>
      </c>
      <c r="N37" s="14">
        <f t="shared" si="6"/>
        <v>3</v>
      </c>
      <c r="O37" s="14">
        <f t="shared" si="6"/>
        <v>2</v>
      </c>
      <c r="P37" s="14">
        <f t="shared" si="6"/>
        <v>0</v>
      </c>
      <c r="Q37" s="39">
        <f t="shared" si="6"/>
        <v>0</v>
      </c>
    </row>
    <row r="38" spans="1:17" ht="15" thickBot="1" x14ac:dyDescent="0.4">
      <c r="A38" s="22"/>
      <c r="B38" s="47"/>
      <c r="C38" s="69"/>
      <c r="D38" s="55"/>
      <c r="E38" s="54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47"/>
    </row>
    <row r="39" spans="1:17" x14ac:dyDescent="0.35">
      <c r="A39" s="21" t="s">
        <v>20</v>
      </c>
      <c r="B39" s="77">
        <f t="shared" ref="B39:Q39" si="8">INDEX(($A8:$Q19),MATCH(B40,B8:B19,0),1)</f>
        <v>0.375</v>
      </c>
      <c r="C39" s="23">
        <f t="shared" si="8"/>
        <v>0.375</v>
      </c>
      <c r="D39" s="23">
        <f t="shared" si="8"/>
        <v>0</v>
      </c>
      <c r="E39" s="77">
        <f t="shared" si="8"/>
        <v>0.41666666666666702</v>
      </c>
      <c r="F39" s="23">
        <f t="shared" si="8"/>
        <v>0</v>
      </c>
      <c r="G39" s="23">
        <f t="shared" si="8"/>
        <v>0.41666666666666702</v>
      </c>
      <c r="H39" s="23">
        <f t="shared" si="8"/>
        <v>0.375</v>
      </c>
      <c r="I39" s="23">
        <f t="shared" si="8"/>
        <v>0.41666666666666702</v>
      </c>
      <c r="J39" s="23">
        <f t="shared" si="8"/>
        <v>0.375</v>
      </c>
      <c r="K39" s="23">
        <f t="shared" si="8"/>
        <v>0.375</v>
      </c>
      <c r="L39" s="23">
        <f t="shared" si="8"/>
        <v>0.375</v>
      </c>
      <c r="M39" s="23">
        <f t="shared" si="8"/>
        <v>0</v>
      </c>
      <c r="N39" s="23">
        <f t="shared" si="8"/>
        <v>0</v>
      </c>
      <c r="O39" s="23">
        <f t="shared" si="8"/>
        <v>0</v>
      </c>
      <c r="P39" s="23">
        <f t="shared" si="8"/>
        <v>0</v>
      </c>
      <c r="Q39" s="77">
        <f t="shared" si="8"/>
        <v>0</v>
      </c>
    </row>
    <row r="40" spans="1:17" s="28" customFormat="1" x14ac:dyDescent="0.35">
      <c r="A40" s="25"/>
      <c r="B40" s="78">
        <f t="shared" ref="B40:Q40" si="9">MAX(B8:B19)</f>
        <v>39</v>
      </c>
      <c r="C40" s="88">
        <f t="shared" si="9"/>
        <v>34.450288534456284</v>
      </c>
      <c r="D40" s="88">
        <f t="shared" si="9"/>
        <v>32.5</v>
      </c>
      <c r="E40" s="89">
        <f t="shared" si="9"/>
        <v>5.0262468995003458</v>
      </c>
      <c r="F40" s="26">
        <f t="shared" si="9"/>
        <v>0</v>
      </c>
      <c r="G40" s="26">
        <f t="shared" si="9"/>
        <v>1</v>
      </c>
      <c r="H40" s="26">
        <f t="shared" si="9"/>
        <v>1</v>
      </c>
      <c r="I40" s="26">
        <f t="shared" si="9"/>
        <v>6</v>
      </c>
      <c r="J40" s="26">
        <f t="shared" si="9"/>
        <v>12</v>
      </c>
      <c r="K40" s="26">
        <f t="shared" si="9"/>
        <v>23</v>
      </c>
      <c r="L40" s="26">
        <f t="shared" si="9"/>
        <v>2</v>
      </c>
      <c r="M40" s="26">
        <f t="shared" si="9"/>
        <v>0</v>
      </c>
      <c r="N40" s="26">
        <f t="shared" si="9"/>
        <v>0</v>
      </c>
      <c r="O40" s="26">
        <f t="shared" si="9"/>
        <v>0</v>
      </c>
      <c r="P40" s="26">
        <f t="shared" si="9"/>
        <v>0</v>
      </c>
      <c r="Q40" s="78">
        <f t="shared" si="9"/>
        <v>0</v>
      </c>
    </row>
    <row r="41" spans="1:17" x14ac:dyDescent="0.35">
      <c r="A41" s="21"/>
      <c r="B41" s="39"/>
      <c r="C41" s="67"/>
      <c r="D41" s="52"/>
      <c r="E41" s="51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39"/>
    </row>
    <row r="42" spans="1:17" x14ac:dyDescent="0.35">
      <c r="A42" s="21" t="s">
        <v>21</v>
      </c>
      <c r="B42" s="77">
        <f t="shared" ref="B42:Q42" si="10">INDEX(($A20:$Q31),MATCH(B43,B20:B31,0),1)</f>
        <v>0.70833333333333304</v>
      </c>
      <c r="C42" s="23">
        <f t="shared" si="10"/>
        <v>0.95833333333333304</v>
      </c>
      <c r="D42" s="23">
        <f t="shared" si="10"/>
        <v>0.95833333333333304</v>
      </c>
      <c r="E42" s="77">
        <f t="shared" si="10"/>
        <v>0.91666666666666696</v>
      </c>
      <c r="F42" s="23">
        <f t="shared" si="10"/>
        <v>0.54166666666666696</v>
      </c>
      <c r="G42" s="23">
        <f t="shared" si="10"/>
        <v>0.625</v>
      </c>
      <c r="H42" s="23">
        <f t="shared" si="10"/>
        <v>0.54166666666666696</v>
      </c>
      <c r="I42" s="23">
        <f t="shared" si="10"/>
        <v>0.70833333333333304</v>
      </c>
      <c r="J42" s="23">
        <f t="shared" si="10"/>
        <v>0.66666666666666696</v>
      </c>
      <c r="K42" s="23">
        <f t="shared" si="10"/>
        <v>0.75</v>
      </c>
      <c r="L42" s="23">
        <f t="shared" si="10"/>
        <v>0.75</v>
      </c>
      <c r="M42" s="23">
        <f t="shared" si="10"/>
        <v>0.79166666666666696</v>
      </c>
      <c r="N42" s="23">
        <f t="shared" si="10"/>
        <v>0.58333333333333304</v>
      </c>
      <c r="O42" s="23">
        <f t="shared" si="10"/>
        <v>0.79166666666666696</v>
      </c>
      <c r="P42" s="23">
        <f t="shared" si="10"/>
        <v>0.5</v>
      </c>
      <c r="Q42" s="77">
        <f t="shared" si="10"/>
        <v>0.5</v>
      </c>
    </row>
    <row r="43" spans="1:17" s="28" customFormat="1" ht="15" thickBot="1" x14ac:dyDescent="0.4">
      <c r="A43" s="30"/>
      <c r="B43" s="79">
        <f t="shared" ref="B43:Q43" si="11">MAX(B20:B31)</f>
        <v>31</v>
      </c>
      <c r="C43" s="90">
        <f t="shared" si="11"/>
        <v>49.828454680217376</v>
      </c>
      <c r="D43" s="90">
        <f t="shared" si="11"/>
        <v>42.5</v>
      </c>
      <c r="E43" s="91">
        <f t="shared" si="11"/>
        <v>10</v>
      </c>
      <c r="F43" s="31">
        <f t="shared" si="11"/>
        <v>1</v>
      </c>
      <c r="G43" s="31">
        <f t="shared" si="11"/>
        <v>3</v>
      </c>
      <c r="H43" s="31">
        <f t="shared" si="11"/>
        <v>2</v>
      </c>
      <c r="I43" s="31">
        <f t="shared" si="11"/>
        <v>9</v>
      </c>
      <c r="J43" s="31">
        <f t="shared" si="11"/>
        <v>13</v>
      </c>
      <c r="K43" s="31">
        <f t="shared" si="11"/>
        <v>8</v>
      </c>
      <c r="L43" s="31">
        <f t="shared" si="11"/>
        <v>5</v>
      </c>
      <c r="M43" s="31">
        <f t="shared" si="11"/>
        <v>2</v>
      </c>
      <c r="N43" s="31">
        <f t="shared" si="11"/>
        <v>1</v>
      </c>
      <c r="O43" s="31">
        <f t="shared" si="11"/>
        <v>1</v>
      </c>
      <c r="P43" s="31">
        <f t="shared" si="11"/>
        <v>0</v>
      </c>
      <c r="Q43" s="79">
        <f t="shared" si="11"/>
        <v>0</v>
      </c>
    </row>
    <row r="45" spans="1:17" x14ac:dyDescent="0.35">
      <c r="A45" s="4" t="s">
        <v>22</v>
      </c>
      <c r="Q45" s="6"/>
    </row>
    <row r="48" spans="1:17" x14ac:dyDescent="0.35">
      <c r="A48" s="4"/>
      <c r="B48" s="4"/>
      <c r="D48" s="83"/>
      <c r="E48" s="83"/>
      <c r="P48" s="4"/>
    </row>
    <row r="49" spans="1:17" x14ac:dyDescent="0.35">
      <c r="A49" s="5"/>
    </row>
    <row r="50" spans="1:17" x14ac:dyDescent="0.35">
      <c r="A50" s="6" t="s">
        <v>1</v>
      </c>
      <c r="B50" s="4" t="str">
        <f>'Flow Summary'!M4</f>
        <v>Northbound</v>
      </c>
      <c r="I50" s="7"/>
      <c r="P50" s="4"/>
    </row>
    <row r="52" spans="1:17" ht="15" thickBot="1" x14ac:dyDescent="0.4"/>
    <row r="53" spans="1:17" s="2" customFormat="1" ht="29.5" thickBot="1" x14ac:dyDescent="0.4">
      <c r="A53" s="10" t="s">
        <v>5</v>
      </c>
      <c r="B53" s="74" t="s">
        <v>23</v>
      </c>
      <c r="C53" s="75" t="s">
        <v>30</v>
      </c>
      <c r="D53" s="75" t="s">
        <v>31</v>
      </c>
      <c r="E53" s="76" t="s">
        <v>32</v>
      </c>
      <c r="F53" s="86" t="str">
        <f>F7</f>
        <v>Bin 1              &lt;10mph</v>
      </c>
      <c r="G53" s="86" t="str">
        <f t="shared" ref="G53:Q53" si="12">G7</f>
        <v>Bin 2                10&lt;15</v>
      </c>
      <c r="H53" s="86" t="str">
        <f t="shared" si="12"/>
        <v>Bin 3                15&lt;20</v>
      </c>
      <c r="I53" s="86" t="str">
        <f t="shared" si="12"/>
        <v>Bin 4                20&lt;25</v>
      </c>
      <c r="J53" s="86" t="str">
        <f t="shared" si="12"/>
        <v>Bin 5                25&lt;30</v>
      </c>
      <c r="K53" s="86" t="str">
        <f t="shared" si="12"/>
        <v>Bin 6                30&lt;35</v>
      </c>
      <c r="L53" s="86" t="str">
        <f t="shared" si="12"/>
        <v>Bin 7                35&lt;40</v>
      </c>
      <c r="M53" s="86" t="str">
        <f t="shared" si="12"/>
        <v>Bin 8                40&lt;45</v>
      </c>
      <c r="N53" s="86" t="str">
        <f t="shared" si="12"/>
        <v>Bin 9                45&lt;50</v>
      </c>
      <c r="O53" s="86" t="str">
        <f t="shared" si="12"/>
        <v>Bin 10                50&lt;55</v>
      </c>
      <c r="P53" s="86" t="str">
        <f t="shared" si="12"/>
        <v>Bin 11                55&lt;60</v>
      </c>
      <c r="Q53" s="87" t="str">
        <f t="shared" si="12"/>
        <v>Bin 12              &gt;=60</v>
      </c>
    </row>
    <row r="54" spans="1:17" x14ac:dyDescent="0.35">
      <c r="A54" s="13">
        <v>0</v>
      </c>
      <c r="B54" s="39">
        <f t="shared" ref="B54:B77" si="13">SUM(F54:Q54)</f>
        <v>1</v>
      </c>
      <c r="C54" s="67" t="str">
        <f t="shared" ref="C54:C77" si="14">IF(E54&lt;&gt;"-",D54+(1.0364*E54),"-")</f>
        <v>-</v>
      </c>
      <c r="D54" s="67">
        <v>27.5</v>
      </c>
      <c r="E54" s="68" t="s">
        <v>45</v>
      </c>
      <c r="F54" s="14">
        <v>0</v>
      </c>
      <c r="G54" s="14">
        <v>0</v>
      </c>
      <c r="H54" s="14">
        <v>0</v>
      </c>
      <c r="I54" s="14">
        <v>0</v>
      </c>
      <c r="J54" s="14">
        <v>1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39">
        <v>0</v>
      </c>
    </row>
    <row r="55" spans="1:17" x14ac:dyDescent="0.35">
      <c r="A55" s="16">
        <v>4.1666666666666699E-2</v>
      </c>
      <c r="B55" s="39">
        <f t="shared" si="13"/>
        <v>1</v>
      </c>
      <c r="C55" s="67" t="str">
        <f t="shared" si="14"/>
        <v>-</v>
      </c>
      <c r="D55" s="67">
        <v>17.5</v>
      </c>
      <c r="E55" s="68" t="s">
        <v>45</v>
      </c>
      <c r="F55" s="14">
        <v>0</v>
      </c>
      <c r="G55" s="14">
        <v>0</v>
      </c>
      <c r="H55" s="14">
        <v>1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39">
        <v>0</v>
      </c>
    </row>
    <row r="56" spans="1:17" x14ac:dyDescent="0.35">
      <c r="A56" s="16">
        <v>8.3333333333333301E-2</v>
      </c>
      <c r="B56" s="39">
        <f t="shared" si="13"/>
        <v>0</v>
      </c>
      <c r="C56" s="67" t="str">
        <f t="shared" si="14"/>
        <v>-</v>
      </c>
      <c r="D56" s="67" t="s">
        <v>45</v>
      </c>
      <c r="E56" s="68" t="s">
        <v>45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39">
        <v>0</v>
      </c>
    </row>
    <row r="57" spans="1:17" x14ac:dyDescent="0.35">
      <c r="A57" s="16">
        <v>0.125</v>
      </c>
      <c r="B57" s="39">
        <f t="shared" si="13"/>
        <v>0</v>
      </c>
      <c r="C57" s="67" t="str">
        <f t="shared" si="14"/>
        <v>-</v>
      </c>
      <c r="D57" s="67" t="s">
        <v>45</v>
      </c>
      <c r="E57" s="68" t="s">
        <v>45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39">
        <v>0</v>
      </c>
    </row>
    <row r="58" spans="1:17" x14ac:dyDescent="0.35">
      <c r="A58" s="16">
        <v>0.16666666666666699</v>
      </c>
      <c r="B58" s="39">
        <f t="shared" si="13"/>
        <v>0</v>
      </c>
      <c r="C58" s="67" t="str">
        <f t="shared" si="14"/>
        <v>-</v>
      </c>
      <c r="D58" s="67" t="s">
        <v>45</v>
      </c>
      <c r="E58" s="68" t="s">
        <v>45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39">
        <v>0</v>
      </c>
    </row>
    <row r="59" spans="1:17" x14ac:dyDescent="0.35">
      <c r="A59" s="16">
        <v>0.20833333333333301</v>
      </c>
      <c r="B59" s="39">
        <f t="shared" si="13"/>
        <v>0</v>
      </c>
      <c r="C59" s="67" t="str">
        <f t="shared" si="14"/>
        <v>-</v>
      </c>
      <c r="D59" s="67" t="s">
        <v>45</v>
      </c>
      <c r="E59" s="68" t="s">
        <v>45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39">
        <v>0</v>
      </c>
    </row>
    <row r="60" spans="1:17" x14ac:dyDescent="0.35">
      <c r="A60" s="16">
        <v>0.25</v>
      </c>
      <c r="B60" s="39">
        <f t="shared" si="13"/>
        <v>1</v>
      </c>
      <c r="C60" s="67" t="str">
        <f t="shared" si="14"/>
        <v>-</v>
      </c>
      <c r="D60" s="67">
        <v>27.5</v>
      </c>
      <c r="E60" s="68" t="s">
        <v>45</v>
      </c>
      <c r="F60" s="14">
        <v>0</v>
      </c>
      <c r="G60" s="14">
        <v>0</v>
      </c>
      <c r="H60" s="14">
        <v>0</v>
      </c>
      <c r="I60" s="14">
        <v>0</v>
      </c>
      <c r="J60" s="14">
        <v>1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39">
        <v>0</v>
      </c>
    </row>
    <row r="61" spans="1:17" x14ac:dyDescent="0.35">
      <c r="A61" s="16">
        <v>0.29166666666666702</v>
      </c>
      <c r="B61" s="39">
        <f t="shared" si="13"/>
        <v>2</v>
      </c>
      <c r="C61" s="67">
        <f t="shared" si="14"/>
        <v>22.5</v>
      </c>
      <c r="D61" s="67">
        <v>22.5</v>
      </c>
      <c r="E61" s="68">
        <v>0</v>
      </c>
      <c r="F61" s="14">
        <v>0</v>
      </c>
      <c r="G61" s="14">
        <v>0</v>
      </c>
      <c r="H61" s="14">
        <v>0</v>
      </c>
      <c r="I61" s="14">
        <v>2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39">
        <v>0</v>
      </c>
    </row>
    <row r="62" spans="1:17" x14ac:dyDescent="0.35">
      <c r="A62" s="16">
        <v>0.33333333333333298</v>
      </c>
      <c r="B62" s="39">
        <f t="shared" si="13"/>
        <v>11</v>
      </c>
      <c r="C62" s="67">
        <f t="shared" si="14"/>
        <v>30.068290561646741</v>
      </c>
      <c r="D62" s="67">
        <v>25.227272727272727</v>
      </c>
      <c r="E62" s="68">
        <v>4.6709936649691359</v>
      </c>
      <c r="F62" s="14">
        <v>0</v>
      </c>
      <c r="G62" s="14">
        <v>0</v>
      </c>
      <c r="H62" s="14">
        <v>1</v>
      </c>
      <c r="I62" s="14">
        <v>5</v>
      </c>
      <c r="J62" s="14">
        <v>3</v>
      </c>
      <c r="K62" s="14">
        <v>2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39">
        <v>0</v>
      </c>
    </row>
    <row r="63" spans="1:17" x14ac:dyDescent="0.35">
      <c r="A63" s="16">
        <v>0.375</v>
      </c>
      <c r="B63" s="39">
        <f t="shared" si="13"/>
        <v>22</v>
      </c>
      <c r="C63" s="67">
        <f t="shared" si="14"/>
        <v>28.704299929424323</v>
      </c>
      <c r="D63" s="67">
        <v>25.227272727272727</v>
      </c>
      <c r="E63" s="68">
        <v>3.3549085316013074</v>
      </c>
      <c r="F63" s="14">
        <v>0</v>
      </c>
      <c r="G63" s="14">
        <v>0</v>
      </c>
      <c r="H63" s="14">
        <v>1</v>
      </c>
      <c r="I63" s="14">
        <v>9</v>
      </c>
      <c r="J63" s="14">
        <v>11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39">
        <v>0</v>
      </c>
    </row>
    <row r="64" spans="1:17" x14ac:dyDescent="0.35">
      <c r="A64" s="16">
        <v>0.41666666666666702</v>
      </c>
      <c r="B64" s="39">
        <f t="shared" si="13"/>
        <v>14</v>
      </c>
      <c r="C64" s="67">
        <f t="shared" si="14"/>
        <v>28.291010123553946</v>
      </c>
      <c r="D64" s="67">
        <v>25.714285714285715</v>
      </c>
      <c r="E64" s="68">
        <v>2.4862257904942386</v>
      </c>
      <c r="F64" s="14">
        <v>0</v>
      </c>
      <c r="G64" s="14">
        <v>0</v>
      </c>
      <c r="H64" s="14">
        <v>0</v>
      </c>
      <c r="I64" s="14">
        <v>5</v>
      </c>
      <c r="J64" s="14">
        <v>9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39">
        <v>0</v>
      </c>
    </row>
    <row r="65" spans="1:17" x14ac:dyDescent="0.35">
      <c r="A65" s="16">
        <v>0.45833333333333298</v>
      </c>
      <c r="B65" s="39">
        <f t="shared" si="13"/>
        <v>13</v>
      </c>
      <c r="C65" s="67">
        <f t="shared" si="14"/>
        <v>27.059393945514387</v>
      </c>
      <c r="D65" s="67">
        <v>22.115384615384617</v>
      </c>
      <c r="E65" s="68">
        <v>4.7703679372151404</v>
      </c>
      <c r="F65" s="14">
        <v>0</v>
      </c>
      <c r="G65" s="14">
        <v>1</v>
      </c>
      <c r="H65" s="14">
        <v>3</v>
      </c>
      <c r="I65" s="14">
        <v>5</v>
      </c>
      <c r="J65" s="14">
        <v>4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39">
        <v>0</v>
      </c>
    </row>
    <row r="66" spans="1:17" x14ac:dyDescent="0.35">
      <c r="A66" s="16">
        <v>0.5</v>
      </c>
      <c r="B66" s="39">
        <f t="shared" si="13"/>
        <v>24</v>
      </c>
      <c r="C66" s="67">
        <f t="shared" si="14"/>
        <v>30.900039707840968</v>
      </c>
      <c r="D66" s="67">
        <v>24.791666666666668</v>
      </c>
      <c r="E66" s="68">
        <v>5.8938373612256845</v>
      </c>
      <c r="F66" s="14">
        <v>0</v>
      </c>
      <c r="G66" s="14">
        <v>2</v>
      </c>
      <c r="H66" s="14">
        <v>2</v>
      </c>
      <c r="I66" s="14">
        <v>7</v>
      </c>
      <c r="J66" s="14">
        <v>10</v>
      </c>
      <c r="K66" s="14">
        <v>2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39">
        <v>0</v>
      </c>
    </row>
    <row r="67" spans="1:17" x14ac:dyDescent="0.35">
      <c r="A67" s="16">
        <v>0.54166666666666696</v>
      </c>
      <c r="B67" s="39">
        <f t="shared" si="13"/>
        <v>15</v>
      </c>
      <c r="C67" s="67">
        <f t="shared" si="14"/>
        <v>27.77738456699851</v>
      </c>
      <c r="D67" s="67">
        <v>24.5</v>
      </c>
      <c r="E67" s="68">
        <v>3.1622776601683795</v>
      </c>
      <c r="F67" s="14">
        <v>0</v>
      </c>
      <c r="G67" s="14">
        <v>0</v>
      </c>
      <c r="H67" s="14">
        <v>1</v>
      </c>
      <c r="I67" s="14">
        <v>7</v>
      </c>
      <c r="J67" s="14">
        <v>7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39">
        <v>0</v>
      </c>
    </row>
    <row r="68" spans="1:17" x14ac:dyDescent="0.35">
      <c r="A68" s="16">
        <v>0.58333333333333304</v>
      </c>
      <c r="B68" s="39">
        <f t="shared" si="13"/>
        <v>16</v>
      </c>
      <c r="C68" s="67">
        <f t="shared" si="14"/>
        <v>28.172863793712992</v>
      </c>
      <c r="D68" s="67">
        <v>24.0625</v>
      </c>
      <c r="E68" s="68">
        <v>3.966001344763598</v>
      </c>
      <c r="F68" s="14">
        <v>0</v>
      </c>
      <c r="G68" s="14">
        <v>0</v>
      </c>
      <c r="H68" s="14">
        <v>3</v>
      </c>
      <c r="I68" s="14">
        <v>5</v>
      </c>
      <c r="J68" s="14">
        <v>8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39">
        <v>0</v>
      </c>
    </row>
    <row r="69" spans="1:17" x14ac:dyDescent="0.35">
      <c r="A69" s="16">
        <v>0.625</v>
      </c>
      <c r="B69" s="39">
        <f t="shared" si="13"/>
        <v>22</v>
      </c>
      <c r="C69" s="67">
        <f t="shared" si="14"/>
        <v>29.160394197137506</v>
      </c>
      <c r="D69" s="67">
        <v>23.636363636363637</v>
      </c>
      <c r="E69" s="68">
        <v>5.3300179088902651</v>
      </c>
      <c r="F69" s="14">
        <v>0</v>
      </c>
      <c r="G69" s="14">
        <v>2</v>
      </c>
      <c r="H69" s="14">
        <v>2</v>
      </c>
      <c r="I69" s="14">
        <v>9</v>
      </c>
      <c r="J69" s="14">
        <v>7</v>
      </c>
      <c r="K69" s="14">
        <v>2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39">
        <v>0</v>
      </c>
    </row>
    <row r="70" spans="1:17" x14ac:dyDescent="0.35">
      <c r="A70" s="16">
        <v>0.66666666666666696</v>
      </c>
      <c r="B70" s="39">
        <f t="shared" si="13"/>
        <v>29</v>
      </c>
      <c r="C70" s="67">
        <f t="shared" si="14"/>
        <v>27.523923965513831</v>
      </c>
      <c r="D70" s="67">
        <v>22.689655172413794</v>
      </c>
      <c r="E70" s="68">
        <v>4.664481660652295</v>
      </c>
      <c r="F70" s="14">
        <v>1</v>
      </c>
      <c r="G70" s="14">
        <v>0</v>
      </c>
      <c r="H70" s="14">
        <v>5</v>
      </c>
      <c r="I70" s="14">
        <v>15</v>
      </c>
      <c r="J70" s="14">
        <v>7</v>
      </c>
      <c r="K70" s="14">
        <v>1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39">
        <v>0</v>
      </c>
    </row>
    <row r="71" spans="1:17" x14ac:dyDescent="0.35">
      <c r="A71" s="16">
        <v>0.70833333333333304</v>
      </c>
      <c r="B71" s="39">
        <f t="shared" si="13"/>
        <v>38</v>
      </c>
      <c r="C71" s="67">
        <f t="shared" si="14"/>
        <v>27.319162111763774</v>
      </c>
      <c r="D71" s="67">
        <v>22.5</v>
      </c>
      <c r="E71" s="68">
        <v>4.6499055497527708</v>
      </c>
      <c r="F71" s="14">
        <v>0</v>
      </c>
      <c r="G71" s="14">
        <v>2</v>
      </c>
      <c r="H71" s="14">
        <v>7</v>
      </c>
      <c r="I71" s="14">
        <v>20</v>
      </c>
      <c r="J71" s="14">
        <v>8</v>
      </c>
      <c r="K71" s="14">
        <v>0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39">
        <v>0</v>
      </c>
    </row>
    <row r="72" spans="1:17" x14ac:dyDescent="0.35">
      <c r="A72" s="16">
        <v>0.75</v>
      </c>
      <c r="B72" s="39">
        <f t="shared" si="13"/>
        <v>24</v>
      </c>
      <c r="C72" s="67">
        <f t="shared" si="14"/>
        <v>27.467714967442951</v>
      </c>
      <c r="D72" s="67">
        <v>24.166666666666668</v>
      </c>
      <c r="E72" s="68">
        <v>3.1851102863530345</v>
      </c>
      <c r="F72" s="14">
        <v>0</v>
      </c>
      <c r="G72" s="14">
        <v>0</v>
      </c>
      <c r="H72" s="14">
        <v>1</v>
      </c>
      <c r="I72" s="14">
        <v>15</v>
      </c>
      <c r="J72" s="14">
        <v>7</v>
      </c>
      <c r="K72" s="14">
        <v>1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39">
        <v>0</v>
      </c>
    </row>
    <row r="73" spans="1:17" x14ac:dyDescent="0.35">
      <c r="A73" s="16">
        <v>0.79166666666666696</v>
      </c>
      <c r="B73" s="39">
        <f t="shared" si="13"/>
        <v>23</v>
      </c>
      <c r="C73" s="67">
        <f t="shared" si="14"/>
        <v>29.075385759422073</v>
      </c>
      <c r="D73" s="67">
        <v>24.456521739130434</v>
      </c>
      <c r="E73" s="68">
        <v>4.456642242658857</v>
      </c>
      <c r="F73" s="14">
        <v>0</v>
      </c>
      <c r="G73" s="14">
        <v>2</v>
      </c>
      <c r="H73" s="14">
        <v>0</v>
      </c>
      <c r="I73" s="14">
        <v>8</v>
      </c>
      <c r="J73" s="14">
        <v>13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39">
        <v>0</v>
      </c>
    </row>
    <row r="74" spans="1:17" x14ac:dyDescent="0.35">
      <c r="A74" s="16">
        <v>0.83333333333333304</v>
      </c>
      <c r="B74" s="39">
        <f t="shared" si="13"/>
        <v>16</v>
      </c>
      <c r="C74" s="67">
        <f t="shared" si="14"/>
        <v>28.788719343505029</v>
      </c>
      <c r="D74" s="67">
        <v>23.46875</v>
      </c>
      <c r="E74" s="68">
        <v>5.1331236429033478</v>
      </c>
      <c r="F74" s="14">
        <v>1</v>
      </c>
      <c r="G74" s="14">
        <v>0</v>
      </c>
      <c r="H74" s="14">
        <v>1</v>
      </c>
      <c r="I74" s="14">
        <v>7</v>
      </c>
      <c r="J74" s="14">
        <v>7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39">
        <v>0</v>
      </c>
    </row>
    <row r="75" spans="1:17" x14ac:dyDescent="0.35">
      <c r="A75" s="16">
        <v>0.875</v>
      </c>
      <c r="B75" s="39">
        <f t="shared" si="13"/>
        <v>7</v>
      </c>
      <c r="C75" s="67">
        <f t="shared" si="14"/>
        <v>26.731085282367477</v>
      </c>
      <c r="D75" s="67">
        <v>22.5</v>
      </c>
      <c r="E75" s="68">
        <v>4.0824829046386304</v>
      </c>
      <c r="F75" s="14">
        <v>0</v>
      </c>
      <c r="G75" s="14">
        <v>0</v>
      </c>
      <c r="H75" s="14">
        <v>2</v>
      </c>
      <c r="I75" s="14">
        <v>3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39">
        <v>0</v>
      </c>
    </row>
    <row r="76" spans="1:17" x14ac:dyDescent="0.35">
      <c r="A76" s="16">
        <v>0.91666666666666696</v>
      </c>
      <c r="B76" s="39">
        <f t="shared" si="13"/>
        <v>9</v>
      </c>
      <c r="C76" s="67">
        <f t="shared" si="14"/>
        <v>27.106511300123067</v>
      </c>
      <c r="D76" s="67">
        <v>23.055555555555557</v>
      </c>
      <c r="E76" s="68">
        <v>3.9086797998528646</v>
      </c>
      <c r="F76" s="14">
        <v>0</v>
      </c>
      <c r="G76" s="14">
        <v>0</v>
      </c>
      <c r="H76" s="14">
        <v>1</v>
      </c>
      <c r="I76" s="14">
        <v>7</v>
      </c>
      <c r="J76" s="14">
        <v>0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39">
        <v>0</v>
      </c>
    </row>
    <row r="77" spans="1:17" ht="15" thickBot="1" x14ac:dyDescent="0.4">
      <c r="A77" s="18">
        <v>0.95833333333333304</v>
      </c>
      <c r="B77" s="47">
        <f t="shared" si="13"/>
        <v>7</v>
      </c>
      <c r="C77" s="69">
        <f t="shared" si="14"/>
        <v>35.424552207923703</v>
      </c>
      <c r="D77" s="69">
        <v>28.928571428571427</v>
      </c>
      <c r="E77" s="70">
        <v>6.2678317052800816</v>
      </c>
      <c r="F77" s="19">
        <v>0</v>
      </c>
      <c r="G77" s="19">
        <v>0</v>
      </c>
      <c r="H77" s="19">
        <v>0</v>
      </c>
      <c r="I77" s="19">
        <v>2</v>
      </c>
      <c r="J77" s="19">
        <v>3</v>
      </c>
      <c r="K77" s="19">
        <v>0</v>
      </c>
      <c r="L77" s="19">
        <v>2</v>
      </c>
      <c r="M77" s="19">
        <v>0</v>
      </c>
      <c r="N77" s="19">
        <v>0</v>
      </c>
      <c r="O77" s="19">
        <v>0</v>
      </c>
      <c r="P77" s="19">
        <v>0</v>
      </c>
      <c r="Q77" s="47">
        <v>0</v>
      </c>
    </row>
    <row r="78" spans="1:17" x14ac:dyDescent="0.35">
      <c r="A78" s="21"/>
      <c r="B78" s="39"/>
      <c r="C78" s="67"/>
      <c r="D78" s="67"/>
      <c r="E78" s="68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39"/>
    </row>
    <row r="79" spans="1:17" x14ac:dyDescent="0.35">
      <c r="A79" s="21" t="s">
        <v>15</v>
      </c>
      <c r="B79" s="39"/>
      <c r="C79" s="67"/>
      <c r="D79" s="67"/>
      <c r="E79" s="68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39"/>
    </row>
    <row r="80" spans="1:17" x14ac:dyDescent="0.35">
      <c r="A80" s="21" t="s">
        <v>46</v>
      </c>
      <c r="B80" s="39">
        <f>SUM(B64:B65)</f>
        <v>27</v>
      </c>
      <c r="C80" s="67">
        <f t="shared" ref="C80:C83" si="15">IF(E80&lt;&gt;"-",D80+(1.0364*E80),"-")</f>
        <v>28.248576649601027</v>
      </c>
      <c r="D80" s="67">
        <v>23.981481481481481</v>
      </c>
      <c r="E80" s="68">
        <v>4.1172280664989831</v>
      </c>
      <c r="F80" s="14">
        <f>SUM(F64:F65)</f>
        <v>0</v>
      </c>
      <c r="G80" s="14">
        <f t="shared" ref="G80:Q80" si="16">SUM(G64:G65)</f>
        <v>1</v>
      </c>
      <c r="H80" s="14">
        <f t="shared" si="16"/>
        <v>3</v>
      </c>
      <c r="I80" s="14">
        <f t="shared" si="16"/>
        <v>10</v>
      </c>
      <c r="J80" s="14">
        <f t="shared" si="16"/>
        <v>13</v>
      </c>
      <c r="K80" s="14">
        <f t="shared" si="16"/>
        <v>0</v>
      </c>
      <c r="L80" s="14">
        <f t="shared" si="16"/>
        <v>0</v>
      </c>
      <c r="M80" s="14">
        <f t="shared" si="16"/>
        <v>0</v>
      </c>
      <c r="N80" s="14">
        <f t="shared" si="16"/>
        <v>0</v>
      </c>
      <c r="O80" s="14">
        <f t="shared" si="16"/>
        <v>0</v>
      </c>
      <c r="P80" s="14">
        <f t="shared" si="16"/>
        <v>0</v>
      </c>
      <c r="Q80" s="39">
        <f t="shared" si="16"/>
        <v>0</v>
      </c>
    </row>
    <row r="81" spans="1:17" x14ac:dyDescent="0.35">
      <c r="A81" s="21" t="s">
        <v>47</v>
      </c>
      <c r="B81" s="39">
        <f>SUM(B68:B69)</f>
        <v>38</v>
      </c>
      <c r="C81" s="67">
        <f t="shared" si="15"/>
        <v>28.7369142303384</v>
      </c>
      <c r="D81" s="67">
        <v>23.815789473684209</v>
      </c>
      <c r="E81" s="68">
        <v>4.7482871059959404</v>
      </c>
      <c r="F81" s="14">
        <f>SUM(F68:F69)</f>
        <v>0</v>
      </c>
      <c r="G81" s="14">
        <f t="shared" ref="G81:Q81" si="17">SUM(G68:G69)</f>
        <v>2</v>
      </c>
      <c r="H81" s="14">
        <f t="shared" si="17"/>
        <v>5</v>
      </c>
      <c r="I81" s="14">
        <f t="shared" si="17"/>
        <v>14</v>
      </c>
      <c r="J81" s="14">
        <f t="shared" si="17"/>
        <v>15</v>
      </c>
      <c r="K81" s="14">
        <f t="shared" si="17"/>
        <v>2</v>
      </c>
      <c r="L81" s="14">
        <f t="shared" si="17"/>
        <v>0</v>
      </c>
      <c r="M81" s="14">
        <f t="shared" si="17"/>
        <v>0</v>
      </c>
      <c r="N81" s="14">
        <f t="shared" si="17"/>
        <v>0</v>
      </c>
      <c r="O81" s="14">
        <f t="shared" si="17"/>
        <v>0</v>
      </c>
      <c r="P81" s="14">
        <f t="shared" si="17"/>
        <v>0</v>
      </c>
      <c r="Q81" s="39">
        <f t="shared" si="17"/>
        <v>0</v>
      </c>
    </row>
    <row r="82" spans="1:17" x14ac:dyDescent="0.35">
      <c r="A82" s="21" t="s">
        <v>16</v>
      </c>
      <c r="B82" s="39">
        <f>SUM(B61:B72)</f>
        <v>230</v>
      </c>
      <c r="C82" s="67">
        <f t="shared" si="15"/>
        <v>28.452462260474462</v>
      </c>
      <c r="D82" s="67">
        <v>23.85</v>
      </c>
      <c r="E82" s="68">
        <v>4.4408165384740075</v>
      </c>
      <c r="F82" s="14">
        <f>SUM(F61:F72)</f>
        <v>1</v>
      </c>
      <c r="G82" s="14">
        <f t="shared" ref="G82:Q82" si="18">SUM(G61:G72)</f>
        <v>7</v>
      </c>
      <c r="H82" s="14">
        <f t="shared" si="18"/>
        <v>26</v>
      </c>
      <c r="I82" s="14">
        <f t="shared" si="18"/>
        <v>104</v>
      </c>
      <c r="J82" s="14">
        <f t="shared" si="18"/>
        <v>81</v>
      </c>
      <c r="K82" s="14">
        <f t="shared" si="18"/>
        <v>9</v>
      </c>
      <c r="L82" s="14">
        <f t="shared" si="18"/>
        <v>2</v>
      </c>
      <c r="M82" s="14">
        <f t="shared" si="18"/>
        <v>0</v>
      </c>
      <c r="N82" s="14">
        <f t="shared" si="18"/>
        <v>0</v>
      </c>
      <c r="O82" s="14">
        <f t="shared" si="18"/>
        <v>0</v>
      </c>
      <c r="P82" s="14">
        <f t="shared" si="18"/>
        <v>0</v>
      </c>
      <c r="Q82" s="39">
        <f t="shared" si="18"/>
        <v>0</v>
      </c>
    </row>
    <row r="83" spans="1:17" x14ac:dyDescent="0.35">
      <c r="A83" s="21" t="s">
        <v>19</v>
      </c>
      <c r="B83" s="39">
        <f>SUM(B54:B77)</f>
        <v>295</v>
      </c>
      <c r="C83" s="67">
        <f t="shared" si="15"/>
        <v>28.657282365794522</v>
      </c>
      <c r="D83" s="67">
        <v>23.94406779661017</v>
      </c>
      <c r="E83" s="68">
        <v>4.5476790517023851</v>
      </c>
      <c r="F83" s="14">
        <f t="shared" ref="F83:Q83" si="19">SUM(F54:F77)</f>
        <v>2</v>
      </c>
      <c r="G83" s="14">
        <f t="shared" si="19"/>
        <v>9</v>
      </c>
      <c r="H83" s="14">
        <f t="shared" si="19"/>
        <v>31</v>
      </c>
      <c r="I83" s="14">
        <f t="shared" si="19"/>
        <v>131</v>
      </c>
      <c r="J83" s="14">
        <f t="shared" si="19"/>
        <v>108</v>
      </c>
      <c r="K83" s="14">
        <f t="shared" ref="K83" si="20">SUM(K54:K77)</f>
        <v>10</v>
      </c>
      <c r="L83" s="14">
        <f t="shared" si="19"/>
        <v>4</v>
      </c>
      <c r="M83" s="14">
        <f t="shared" si="19"/>
        <v>0</v>
      </c>
      <c r="N83" s="14">
        <f t="shared" si="19"/>
        <v>0</v>
      </c>
      <c r="O83" s="14">
        <f t="shared" si="19"/>
        <v>0</v>
      </c>
      <c r="P83" s="14">
        <f t="shared" si="19"/>
        <v>0</v>
      </c>
      <c r="Q83" s="39">
        <f t="shared" si="19"/>
        <v>0</v>
      </c>
    </row>
    <row r="84" spans="1:17" ht="15" thickBot="1" x14ac:dyDescent="0.4">
      <c r="A84" s="22"/>
      <c r="B84" s="47"/>
      <c r="C84" s="69"/>
      <c r="D84" s="55"/>
      <c r="E84" s="54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47"/>
    </row>
    <row r="85" spans="1:17" x14ac:dyDescent="0.35">
      <c r="A85" s="21" t="s">
        <v>20</v>
      </c>
      <c r="B85" s="77">
        <f>INDEX(($A54:$Q65),MATCH(B86,B54:B65,0),1)</f>
        <v>0.375</v>
      </c>
      <c r="C85" s="23">
        <f t="shared" ref="C85:O85" si="21">INDEX(($A54:$Q65),MATCH(C86,C54:C65,0),1)</f>
        <v>0.33333333333333298</v>
      </c>
      <c r="D85" s="23">
        <f t="shared" si="21"/>
        <v>0</v>
      </c>
      <c r="E85" s="77">
        <f t="shared" si="21"/>
        <v>0.45833333333333298</v>
      </c>
      <c r="F85" s="23">
        <f t="shared" si="21"/>
        <v>0</v>
      </c>
      <c r="G85" s="23">
        <f t="shared" si="21"/>
        <v>0.45833333333333298</v>
      </c>
      <c r="H85" s="23">
        <f t="shared" si="21"/>
        <v>0.45833333333333298</v>
      </c>
      <c r="I85" s="23">
        <f t="shared" si="21"/>
        <v>0.375</v>
      </c>
      <c r="J85" s="23">
        <f t="shared" si="21"/>
        <v>0.375</v>
      </c>
      <c r="K85" s="23">
        <f t="shared" si="21"/>
        <v>0.33333333333333298</v>
      </c>
      <c r="L85" s="23">
        <f t="shared" si="21"/>
        <v>0</v>
      </c>
      <c r="M85" s="23">
        <f t="shared" si="21"/>
        <v>0</v>
      </c>
      <c r="N85" s="23">
        <f t="shared" si="21"/>
        <v>0</v>
      </c>
      <c r="O85" s="23">
        <f t="shared" si="21"/>
        <v>0</v>
      </c>
      <c r="P85" s="23">
        <f>INDEX(($A54:$Q65),MATCH(P86,P54:P65,0),1)</f>
        <v>0</v>
      </c>
      <c r="Q85" s="77">
        <f t="shared" ref="Q85" si="22">INDEX(($A54:$Q65),MATCH(Q86,Q54:Q65,0),1)</f>
        <v>0</v>
      </c>
    </row>
    <row r="86" spans="1:17" s="28" customFormat="1" x14ac:dyDescent="0.35">
      <c r="A86" s="25"/>
      <c r="B86" s="78">
        <f t="shared" ref="B86:Q86" si="23">MAX(B54:B65)</f>
        <v>22</v>
      </c>
      <c r="C86" s="88">
        <f t="shared" si="23"/>
        <v>30.068290561646741</v>
      </c>
      <c r="D86" s="88">
        <f t="shared" si="23"/>
        <v>27.5</v>
      </c>
      <c r="E86" s="89">
        <f t="shared" si="23"/>
        <v>4.7703679372151404</v>
      </c>
      <c r="F86" s="26">
        <f t="shared" si="23"/>
        <v>0</v>
      </c>
      <c r="G86" s="26">
        <f t="shared" si="23"/>
        <v>1</v>
      </c>
      <c r="H86" s="26">
        <f t="shared" si="23"/>
        <v>3</v>
      </c>
      <c r="I86" s="26">
        <f t="shared" si="23"/>
        <v>9</v>
      </c>
      <c r="J86" s="26">
        <f t="shared" si="23"/>
        <v>11</v>
      </c>
      <c r="K86" s="26">
        <f t="shared" si="23"/>
        <v>2</v>
      </c>
      <c r="L86" s="26">
        <f t="shared" si="23"/>
        <v>0</v>
      </c>
      <c r="M86" s="26">
        <f t="shared" si="23"/>
        <v>0</v>
      </c>
      <c r="N86" s="26">
        <f t="shared" si="23"/>
        <v>0</v>
      </c>
      <c r="O86" s="26">
        <f t="shared" si="23"/>
        <v>0</v>
      </c>
      <c r="P86" s="26">
        <f t="shared" si="23"/>
        <v>0</v>
      </c>
      <c r="Q86" s="78">
        <f t="shared" si="23"/>
        <v>0</v>
      </c>
    </row>
    <row r="87" spans="1:17" x14ac:dyDescent="0.35">
      <c r="A87" s="21"/>
      <c r="B87" s="39"/>
      <c r="C87" s="67"/>
      <c r="D87" s="52"/>
      <c r="E87" s="51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39"/>
    </row>
    <row r="88" spans="1:17" x14ac:dyDescent="0.35">
      <c r="A88" s="21" t="s">
        <v>21</v>
      </c>
      <c r="B88" s="77">
        <f>INDEX(($A66:$Q77),MATCH(B89,B66:B77,0),1)</f>
        <v>0.70833333333333304</v>
      </c>
      <c r="C88" s="23">
        <f t="shared" ref="C88:Q88" si="24">INDEX(($A66:$Q77),MATCH(C89,C66:C77,0),1)</f>
        <v>0.95833333333333304</v>
      </c>
      <c r="D88" s="23">
        <f t="shared" si="24"/>
        <v>0.95833333333333304</v>
      </c>
      <c r="E88" s="77">
        <f t="shared" si="24"/>
        <v>0.95833333333333304</v>
      </c>
      <c r="F88" s="23">
        <f t="shared" si="24"/>
        <v>0.66666666666666696</v>
      </c>
      <c r="G88" s="23">
        <f t="shared" si="24"/>
        <v>0.5</v>
      </c>
      <c r="H88" s="23">
        <f t="shared" si="24"/>
        <v>0.70833333333333304</v>
      </c>
      <c r="I88" s="23">
        <f t="shared" si="24"/>
        <v>0.70833333333333304</v>
      </c>
      <c r="J88" s="23">
        <f t="shared" si="24"/>
        <v>0.79166666666666696</v>
      </c>
      <c r="K88" s="23">
        <f t="shared" si="24"/>
        <v>0.5</v>
      </c>
      <c r="L88" s="23">
        <f t="shared" si="24"/>
        <v>0.95833333333333304</v>
      </c>
      <c r="M88" s="23">
        <f t="shared" si="24"/>
        <v>0.5</v>
      </c>
      <c r="N88" s="23">
        <f t="shared" si="24"/>
        <v>0.5</v>
      </c>
      <c r="O88" s="23">
        <f t="shared" si="24"/>
        <v>0.5</v>
      </c>
      <c r="P88" s="23">
        <f t="shared" si="24"/>
        <v>0.5</v>
      </c>
      <c r="Q88" s="77">
        <f t="shared" si="24"/>
        <v>0.5</v>
      </c>
    </row>
    <row r="89" spans="1:17" s="28" customFormat="1" ht="15" thickBot="1" x14ac:dyDescent="0.4">
      <c r="A89" s="30"/>
      <c r="B89" s="79">
        <f t="shared" ref="B89:Q89" si="25">MAX(B66:B77)</f>
        <v>38</v>
      </c>
      <c r="C89" s="90">
        <f t="shared" si="25"/>
        <v>35.424552207923703</v>
      </c>
      <c r="D89" s="90">
        <f t="shared" si="25"/>
        <v>28.928571428571427</v>
      </c>
      <c r="E89" s="91">
        <f t="shared" si="25"/>
        <v>6.2678317052800816</v>
      </c>
      <c r="F89" s="31">
        <f t="shared" si="25"/>
        <v>1</v>
      </c>
      <c r="G89" s="31">
        <f t="shared" si="25"/>
        <v>2</v>
      </c>
      <c r="H89" s="31">
        <f t="shared" si="25"/>
        <v>7</v>
      </c>
      <c r="I89" s="31">
        <f t="shared" si="25"/>
        <v>20</v>
      </c>
      <c r="J89" s="31">
        <f t="shared" si="25"/>
        <v>13</v>
      </c>
      <c r="K89" s="31">
        <f t="shared" si="25"/>
        <v>2</v>
      </c>
      <c r="L89" s="31">
        <f t="shared" si="25"/>
        <v>2</v>
      </c>
      <c r="M89" s="31">
        <f t="shared" si="25"/>
        <v>0</v>
      </c>
      <c r="N89" s="31">
        <f t="shared" si="25"/>
        <v>0</v>
      </c>
      <c r="O89" s="31">
        <f t="shared" si="25"/>
        <v>0</v>
      </c>
      <c r="P89" s="31">
        <f t="shared" si="25"/>
        <v>0</v>
      </c>
      <c r="Q89" s="79">
        <f t="shared" si="25"/>
        <v>0</v>
      </c>
    </row>
    <row r="91" spans="1:17" x14ac:dyDescent="0.35">
      <c r="A91" s="4" t="s">
        <v>22</v>
      </c>
      <c r="Q91" s="6"/>
    </row>
    <row r="94" spans="1:17" x14ac:dyDescent="0.35">
      <c r="A94" s="4"/>
      <c r="B94" s="4"/>
      <c r="D94" s="83"/>
      <c r="E94" s="83"/>
      <c r="P94" s="4"/>
    </row>
    <row r="95" spans="1:17" x14ac:dyDescent="0.35">
      <c r="A95" s="5"/>
    </row>
    <row r="96" spans="1:17" x14ac:dyDescent="0.35">
      <c r="A96" s="6" t="s">
        <v>1</v>
      </c>
      <c r="B96" s="4" t="s">
        <v>4</v>
      </c>
      <c r="I96" s="7"/>
      <c r="P96" s="4"/>
    </row>
    <row r="98" spans="1:17" ht="15" thickBot="1" x14ac:dyDescent="0.4"/>
    <row r="99" spans="1:17" s="2" customFormat="1" ht="29.5" thickBot="1" x14ac:dyDescent="0.4">
      <c r="A99" s="10" t="s">
        <v>5</v>
      </c>
      <c r="B99" s="74" t="s">
        <v>23</v>
      </c>
      <c r="C99" s="75" t="s">
        <v>30</v>
      </c>
      <c r="D99" s="75" t="s">
        <v>31</v>
      </c>
      <c r="E99" s="76" t="s">
        <v>32</v>
      </c>
      <c r="F99" s="86" t="str">
        <f t="shared" ref="F99:Q99" si="26">F7</f>
        <v>Bin 1              &lt;10mph</v>
      </c>
      <c r="G99" s="86" t="str">
        <f t="shared" si="26"/>
        <v>Bin 2                10&lt;15</v>
      </c>
      <c r="H99" s="86" t="str">
        <f t="shared" si="26"/>
        <v>Bin 3                15&lt;20</v>
      </c>
      <c r="I99" s="86" t="str">
        <f t="shared" si="26"/>
        <v>Bin 4                20&lt;25</v>
      </c>
      <c r="J99" s="86" t="str">
        <f t="shared" si="26"/>
        <v>Bin 5                25&lt;30</v>
      </c>
      <c r="K99" s="86" t="str">
        <f t="shared" si="26"/>
        <v>Bin 6                30&lt;35</v>
      </c>
      <c r="L99" s="86" t="str">
        <f t="shared" si="26"/>
        <v>Bin 7                35&lt;40</v>
      </c>
      <c r="M99" s="86" t="str">
        <f t="shared" si="26"/>
        <v>Bin 8                40&lt;45</v>
      </c>
      <c r="N99" s="86" t="str">
        <f t="shared" si="26"/>
        <v>Bin 9                45&lt;50</v>
      </c>
      <c r="O99" s="86" t="str">
        <f t="shared" si="26"/>
        <v>Bin 10                50&lt;55</v>
      </c>
      <c r="P99" s="86" t="str">
        <f t="shared" si="26"/>
        <v>Bin 11                55&lt;60</v>
      </c>
      <c r="Q99" s="87" t="str">
        <f t="shared" si="26"/>
        <v>Bin 12              &gt;=60</v>
      </c>
    </row>
    <row r="100" spans="1:17" x14ac:dyDescent="0.35">
      <c r="A100" s="13">
        <v>0</v>
      </c>
      <c r="B100" s="39">
        <f t="shared" ref="B100:B123" si="27">SUM(F100:Q100)</f>
        <v>2</v>
      </c>
      <c r="C100" s="67">
        <f t="shared" ref="C100:C123" si="28">IF(E100&lt;&gt;"-",D100+(1.0364*E100),"-")</f>
        <v>33.664227340108688</v>
      </c>
      <c r="D100" s="67">
        <v>30</v>
      </c>
      <c r="E100" s="68">
        <v>3.5355339059327378</v>
      </c>
      <c r="F100" s="14">
        <f t="shared" ref="F100:Q115" si="29">F54+F8</f>
        <v>0</v>
      </c>
      <c r="G100" s="14">
        <f t="shared" si="29"/>
        <v>0</v>
      </c>
      <c r="H100" s="14">
        <f t="shared" si="29"/>
        <v>0</v>
      </c>
      <c r="I100" s="14">
        <f t="shared" si="29"/>
        <v>0</v>
      </c>
      <c r="J100" s="14">
        <f t="shared" si="29"/>
        <v>1</v>
      </c>
      <c r="K100" s="14">
        <f t="shared" si="29"/>
        <v>1</v>
      </c>
      <c r="L100" s="14">
        <f t="shared" si="29"/>
        <v>0</v>
      </c>
      <c r="M100" s="14">
        <f t="shared" si="29"/>
        <v>0</v>
      </c>
      <c r="N100" s="14">
        <f t="shared" si="29"/>
        <v>0</v>
      </c>
      <c r="O100" s="14">
        <f t="shared" si="29"/>
        <v>0</v>
      </c>
      <c r="P100" s="14">
        <f t="shared" si="29"/>
        <v>0</v>
      </c>
      <c r="Q100" s="39">
        <f t="shared" si="29"/>
        <v>0</v>
      </c>
    </row>
    <row r="101" spans="1:17" x14ac:dyDescent="0.35">
      <c r="A101" s="16">
        <v>4.1666666666666699E-2</v>
      </c>
      <c r="B101" s="39">
        <f t="shared" si="27"/>
        <v>1</v>
      </c>
      <c r="C101" s="67" t="str">
        <f t="shared" si="28"/>
        <v>-</v>
      </c>
      <c r="D101" s="67">
        <v>17.5</v>
      </c>
      <c r="E101" s="68" t="s">
        <v>45</v>
      </c>
      <c r="F101" s="14">
        <f t="shared" si="29"/>
        <v>0</v>
      </c>
      <c r="G101" s="14">
        <f t="shared" si="29"/>
        <v>0</v>
      </c>
      <c r="H101" s="14">
        <f t="shared" si="29"/>
        <v>1</v>
      </c>
      <c r="I101" s="14">
        <f t="shared" si="29"/>
        <v>0</v>
      </c>
      <c r="J101" s="14">
        <f t="shared" si="29"/>
        <v>0</v>
      </c>
      <c r="K101" s="14">
        <f t="shared" si="29"/>
        <v>0</v>
      </c>
      <c r="L101" s="14">
        <f t="shared" si="29"/>
        <v>0</v>
      </c>
      <c r="M101" s="14">
        <f t="shared" si="29"/>
        <v>0</v>
      </c>
      <c r="N101" s="14">
        <f t="shared" si="29"/>
        <v>0</v>
      </c>
      <c r="O101" s="14">
        <f t="shared" si="29"/>
        <v>0</v>
      </c>
      <c r="P101" s="14">
        <f t="shared" si="29"/>
        <v>0</v>
      </c>
      <c r="Q101" s="39">
        <f t="shared" si="29"/>
        <v>0</v>
      </c>
    </row>
    <row r="102" spans="1:17" x14ac:dyDescent="0.35">
      <c r="A102" s="16">
        <v>8.3333333333333301E-2</v>
      </c>
      <c r="B102" s="39">
        <f t="shared" si="27"/>
        <v>0</v>
      </c>
      <c r="C102" s="67" t="str">
        <f t="shared" si="28"/>
        <v>-</v>
      </c>
      <c r="D102" s="67" t="s">
        <v>45</v>
      </c>
      <c r="E102" s="68" t="s">
        <v>45</v>
      </c>
      <c r="F102" s="14">
        <f t="shared" si="29"/>
        <v>0</v>
      </c>
      <c r="G102" s="14">
        <f t="shared" si="29"/>
        <v>0</v>
      </c>
      <c r="H102" s="14">
        <f t="shared" si="29"/>
        <v>0</v>
      </c>
      <c r="I102" s="14">
        <f t="shared" si="29"/>
        <v>0</v>
      </c>
      <c r="J102" s="14">
        <f t="shared" si="29"/>
        <v>0</v>
      </c>
      <c r="K102" s="14">
        <f t="shared" si="29"/>
        <v>0</v>
      </c>
      <c r="L102" s="14">
        <f t="shared" si="29"/>
        <v>0</v>
      </c>
      <c r="M102" s="14">
        <f t="shared" si="29"/>
        <v>0</v>
      </c>
      <c r="N102" s="14">
        <f t="shared" si="29"/>
        <v>0</v>
      </c>
      <c r="O102" s="14">
        <f t="shared" si="29"/>
        <v>0</v>
      </c>
      <c r="P102" s="14">
        <f t="shared" si="29"/>
        <v>0</v>
      </c>
      <c r="Q102" s="39">
        <f t="shared" si="29"/>
        <v>0</v>
      </c>
    </row>
    <row r="103" spans="1:17" x14ac:dyDescent="0.35">
      <c r="A103" s="16">
        <v>0.125</v>
      </c>
      <c r="B103" s="39">
        <f t="shared" si="27"/>
        <v>1</v>
      </c>
      <c r="C103" s="67" t="str">
        <f t="shared" si="28"/>
        <v>-</v>
      </c>
      <c r="D103" s="67">
        <v>27.5</v>
      </c>
      <c r="E103" s="68" t="s">
        <v>45</v>
      </c>
      <c r="F103" s="14">
        <f t="shared" si="29"/>
        <v>0</v>
      </c>
      <c r="G103" s="14">
        <f t="shared" si="29"/>
        <v>0</v>
      </c>
      <c r="H103" s="14">
        <f t="shared" si="29"/>
        <v>0</v>
      </c>
      <c r="I103" s="14">
        <f t="shared" si="29"/>
        <v>0</v>
      </c>
      <c r="J103" s="14">
        <f t="shared" si="29"/>
        <v>1</v>
      </c>
      <c r="K103" s="14">
        <f t="shared" si="29"/>
        <v>0</v>
      </c>
      <c r="L103" s="14">
        <f t="shared" si="29"/>
        <v>0</v>
      </c>
      <c r="M103" s="14">
        <f t="shared" si="29"/>
        <v>0</v>
      </c>
      <c r="N103" s="14">
        <f t="shared" si="29"/>
        <v>0</v>
      </c>
      <c r="O103" s="14">
        <f t="shared" si="29"/>
        <v>0</v>
      </c>
      <c r="P103" s="14">
        <f t="shared" si="29"/>
        <v>0</v>
      </c>
      <c r="Q103" s="39">
        <f t="shared" si="29"/>
        <v>0</v>
      </c>
    </row>
    <row r="104" spans="1:17" x14ac:dyDescent="0.35">
      <c r="A104" s="16">
        <v>0.16666666666666699</v>
      </c>
      <c r="B104" s="39">
        <f t="shared" si="27"/>
        <v>0</v>
      </c>
      <c r="C104" s="67" t="str">
        <f t="shared" si="28"/>
        <v>-</v>
      </c>
      <c r="D104" s="67" t="s">
        <v>45</v>
      </c>
      <c r="E104" s="68" t="s">
        <v>45</v>
      </c>
      <c r="F104" s="14">
        <f t="shared" si="29"/>
        <v>0</v>
      </c>
      <c r="G104" s="14">
        <f t="shared" si="29"/>
        <v>0</v>
      </c>
      <c r="H104" s="14">
        <f t="shared" si="29"/>
        <v>0</v>
      </c>
      <c r="I104" s="14">
        <f t="shared" si="29"/>
        <v>0</v>
      </c>
      <c r="J104" s="14">
        <f t="shared" si="29"/>
        <v>0</v>
      </c>
      <c r="K104" s="14">
        <f t="shared" si="29"/>
        <v>0</v>
      </c>
      <c r="L104" s="14">
        <f t="shared" si="29"/>
        <v>0</v>
      </c>
      <c r="M104" s="14">
        <f t="shared" si="29"/>
        <v>0</v>
      </c>
      <c r="N104" s="14">
        <f t="shared" si="29"/>
        <v>0</v>
      </c>
      <c r="O104" s="14">
        <f t="shared" si="29"/>
        <v>0</v>
      </c>
      <c r="P104" s="14">
        <f t="shared" si="29"/>
        <v>0</v>
      </c>
      <c r="Q104" s="39">
        <f t="shared" si="29"/>
        <v>0</v>
      </c>
    </row>
    <row r="105" spans="1:17" x14ac:dyDescent="0.35">
      <c r="A105" s="16">
        <v>0.20833333333333301</v>
      </c>
      <c r="B105" s="39">
        <f t="shared" si="27"/>
        <v>1</v>
      </c>
      <c r="C105" s="67" t="str">
        <f t="shared" si="28"/>
        <v>-</v>
      </c>
      <c r="D105" s="67">
        <v>32.5</v>
      </c>
      <c r="E105" s="68" t="s">
        <v>45</v>
      </c>
      <c r="F105" s="14">
        <f t="shared" si="29"/>
        <v>0</v>
      </c>
      <c r="G105" s="14">
        <f t="shared" si="29"/>
        <v>0</v>
      </c>
      <c r="H105" s="14">
        <f t="shared" si="29"/>
        <v>0</v>
      </c>
      <c r="I105" s="14">
        <f t="shared" si="29"/>
        <v>0</v>
      </c>
      <c r="J105" s="14">
        <f t="shared" si="29"/>
        <v>0</v>
      </c>
      <c r="K105" s="14">
        <f t="shared" si="29"/>
        <v>1</v>
      </c>
      <c r="L105" s="14">
        <f t="shared" si="29"/>
        <v>0</v>
      </c>
      <c r="M105" s="14">
        <f t="shared" si="29"/>
        <v>0</v>
      </c>
      <c r="N105" s="14">
        <f t="shared" si="29"/>
        <v>0</v>
      </c>
      <c r="O105" s="14">
        <f t="shared" si="29"/>
        <v>0</v>
      </c>
      <c r="P105" s="14">
        <f t="shared" si="29"/>
        <v>0</v>
      </c>
      <c r="Q105" s="39">
        <f t="shared" si="29"/>
        <v>0</v>
      </c>
    </row>
    <row r="106" spans="1:17" x14ac:dyDescent="0.35">
      <c r="A106" s="16">
        <v>0.25</v>
      </c>
      <c r="B106" s="39">
        <f t="shared" si="27"/>
        <v>2</v>
      </c>
      <c r="C106" s="67">
        <f t="shared" si="28"/>
        <v>33.664227340108688</v>
      </c>
      <c r="D106" s="67">
        <v>30</v>
      </c>
      <c r="E106" s="68">
        <v>3.5355339059327378</v>
      </c>
      <c r="F106" s="14">
        <f t="shared" si="29"/>
        <v>0</v>
      </c>
      <c r="G106" s="14">
        <f t="shared" si="29"/>
        <v>0</v>
      </c>
      <c r="H106" s="14">
        <f t="shared" si="29"/>
        <v>0</v>
      </c>
      <c r="I106" s="14">
        <f t="shared" si="29"/>
        <v>0</v>
      </c>
      <c r="J106" s="14">
        <f t="shared" si="29"/>
        <v>1</v>
      </c>
      <c r="K106" s="14">
        <f t="shared" si="29"/>
        <v>1</v>
      </c>
      <c r="L106" s="14">
        <f t="shared" si="29"/>
        <v>0</v>
      </c>
      <c r="M106" s="14">
        <f t="shared" si="29"/>
        <v>0</v>
      </c>
      <c r="N106" s="14">
        <f t="shared" si="29"/>
        <v>0</v>
      </c>
      <c r="O106" s="14">
        <f t="shared" si="29"/>
        <v>0</v>
      </c>
      <c r="P106" s="14">
        <f t="shared" si="29"/>
        <v>0</v>
      </c>
      <c r="Q106" s="39">
        <f t="shared" si="29"/>
        <v>0</v>
      </c>
    </row>
    <row r="107" spans="1:17" x14ac:dyDescent="0.35">
      <c r="A107" s="16">
        <v>0.29166666666666702</v>
      </c>
      <c r="B107" s="39">
        <f t="shared" si="27"/>
        <v>9</v>
      </c>
      <c r="C107" s="67">
        <f t="shared" si="28"/>
        <v>33.654410309077633</v>
      </c>
      <c r="D107" s="67">
        <v>29.166666666666668</v>
      </c>
      <c r="E107" s="68">
        <v>4.3301270189221936</v>
      </c>
      <c r="F107" s="14">
        <f t="shared" si="29"/>
        <v>0</v>
      </c>
      <c r="G107" s="14">
        <f t="shared" si="29"/>
        <v>0</v>
      </c>
      <c r="H107" s="14">
        <f t="shared" si="29"/>
        <v>0</v>
      </c>
      <c r="I107" s="14">
        <f t="shared" si="29"/>
        <v>2</v>
      </c>
      <c r="J107" s="14">
        <f t="shared" si="29"/>
        <v>2</v>
      </c>
      <c r="K107" s="14">
        <f t="shared" si="29"/>
        <v>5</v>
      </c>
      <c r="L107" s="14">
        <f t="shared" si="29"/>
        <v>0</v>
      </c>
      <c r="M107" s="14">
        <f t="shared" si="29"/>
        <v>0</v>
      </c>
      <c r="N107" s="14">
        <f t="shared" si="29"/>
        <v>0</v>
      </c>
      <c r="O107" s="14">
        <f t="shared" si="29"/>
        <v>0</v>
      </c>
      <c r="P107" s="14">
        <f t="shared" si="29"/>
        <v>0</v>
      </c>
      <c r="Q107" s="39">
        <f t="shared" si="29"/>
        <v>0</v>
      </c>
    </row>
    <row r="108" spans="1:17" x14ac:dyDescent="0.35">
      <c r="A108" s="16">
        <v>0.33333333333333298</v>
      </c>
      <c r="B108" s="39">
        <f t="shared" si="27"/>
        <v>25</v>
      </c>
      <c r="C108" s="67">
        <f t="shared" si="28"/>
        <v>33.133035562494399</v>
      </c>
      <c r="D108" s="67">
        <v>28.1</v>
      </c>
      <c r="E108" s="68">
        <v>4.8562674281111553</v>
      </c>
      <c r="F108" s="14">
        <f t="shared" si="29"/>
        <v>0</v>
      </c>
      <c r="G108" s="14">
        <f t="shared" si="29"/>
        <v>0</v>
      </c>
      <c r="H108" s="14">
        <f t="shared" si="29"/>
        <v>1</v>
      </c>
      <c r="I108" s="14">
        <f t="shared" si="29"/>
        <v>6</v>
      </c>
      <c r="J108" s="14">
        <f t="shared" si="29"/>
        <v>8</v>
      </c>
      <c r="K108" s="14">
        <f t="shared" si="29"/>
        <v>9</v>
      </c>
      <c r="L108" s="14">
        <f t="shared" si="29"/>
        <v>1</v>
      </c>
      <c r="M108" s="14">
        <f t="shared" si="29"/>
        <v>0</v>
      </c>
      <c r="N108" s="14">
        <f t="shared" si="29"/>
        <v>0</v>
      </c>
      <c r="O108" s="14">
        <f t="shared" si="29"/>
        <v>0</v>
      </c>
      <c r="P108" s="14">
        <f t="shared" si="29"/>
        <v>0</v>
      </c>
      <c r="Q108" s="39">
        <f t="shared" si="29"/>
        <v>0</v>
      </c>
    </row>
    <row r="109" spans="1:17" x14ac:dyDescent="0.35">
      <c r="A109" s="16">
        <v>0.375</v>
      </c>
      <c r="B109" s="39">
        <f t="shared" si="27"/>
        <v>61</v>
      </c>
      <c r="C109" s="67">
        <f t="shared" si="28"/>
        <v>33.223518167192537</v>
      </c>
      <c r="D109" s="67">
        <v>28.647540983606557</v>
      </c>
      <c r="E109" s="68">
        <v>4.4152616591914109</v>
      </c>
      <c r="F109" s="14">
        <f t="shared" si="29"/>
        <v>0</v>
      </c>
      <c r="G109" s="14">
        <f t="shared" si="29"/>
        <v>0</v>
      </c>
      <c r="H109" s="14">
        <f t="shared" si="29"/>
        <v>2</v>
      </c>
      <c r="I109" s="14">
        <f t="shared" si="29"/>
        <v>10</v>
      </c>
      <c r="J109" s="14">
        <f t="shared" si="29"/>
        <v>23</v>
      </c>
      <c r="K109" s="14">
        <f t="shared" si="29"/>
        <v>24</v>
      </c>
      <c r="L109" s="14">
        <f t="shared" si="29"/>
        <v>2</v>
      </c>
      <c r="M109" s="14">
        <f t="shared" si="29"/>
        <v>0</v>
      </c>
      <c r="N109" s="14">
        <f t="shared" si="29"/>
        <v>0</v>
      </c>
      <c r="O109" s="14">
        <f t="shared" si="29"/>
        <v>0</v>
      </c>
      <c r="P109" s="14">
        <f t="shared" si="29"/>
        <v>0</v>
      </c>
      <c r="Q109" s="39">
        <f t="shared" si="29"/>
        <v>0</v>
      </c>
    </row>
    <row r="110" spans="1:17" x14ac:dyDescent="0.35">
      <c r="A110" s="16">
        <v>0.41666666666666702</v>
      </c>
      <c r="B110" s="39">
        <f t="shared" si="27"/>
        <v>34</v>
      </c>
      <c r="C110" s="67">
        <f t="shared" si="28"/>
        <v>30.466538331780463</v>
      </c>
      <c r="D110" s="67">
        <v>26.176470588235293</v>
      </c>
      <c r="E110" s="68">
        <v>4.1393938089011675</v>
      </c>
      <c r="F110" s="14">
        <f t="shared" si="29"/>
        <v>0</v>
      </c>
      <c r="G110" s="14">
        <f t="shared" si="29"/>
        <v>1</v>
      </c>
      <c r="H110" s="14">
        <f t="shared" si="29"/>
        <v>0</v>
      </c>
      <c r="I110" s="14">
        <f t="shared" si="29"/>
        <v>11</v>
      </c>
      <c r="J110" s="14">
        <f t="shared" si="29"/>
        <v>17</v>
      </c>
      <c r="K110" s="14">
        <f t="shared" si="29"/>
        <v>5</v>
      </c>
      <c r="L110" s="14">
        <f t="shared" si="29"/>
        <v>0</v>
      </c>
      <c r="M110" s="14">
        <f t="shared" si="29"/>
        <v>0</v>
      </c>
      <c r="N110" s="14">
        <f t="shared" si="29"/>
        <v>0</v>
      </c>
      <c r="O110" s="14">
        <f t="shared" si="29"/>
        <v>0</v>
      </c>
      <c r="P110" s="14">
        <f t="shared" si="29"/>
        <v>0</v>
      </c>
      <c r="Q110" s="39">
        <f t="shared" si="29"/>
        <v>0</v>
      </c>
    </row>
    <row r="111" spans="1:17" x14ac:dyDescent="0.35">
      <c r="A111" s="16">
        <v>0.45833333333333298</v>
      </c>
      <c r="B111" s="39">
        <f t="shared" si="27"/>
        <v>26</v>
      </c>
      <c r="C111" s="67">
        <f t="shared" si="28"/>
        <v>30.336819622335952</v>
      </c>
      <c r="D111" s="67">
        <v>24.807692307692307</v>
      </c>
      <c r="E111" s="68">
        <v>5.3349356567383674</v>
      </c>
      <c r="F111" s="14">
        <f t="shared" si="29"/>
        <v>0</v>
      </c>
      <c r="G111" s="14">
        <f t="shared" si="29"/>
        <v>1</v>
      </c>
      <c r="H111" s="14">
        <f t="shared" si="29"/>
        <v>3</v>
      </c>
      <c r="I111" s="14">
        <f t="shared" si="29"/>
        <v>9</v>
      </c>
      <c r="J111" s="14">
        <f t="shared" si="29"/>
        <v>10</v>
      </c>
      <c r="K111" s="14">
        <f t="shared" si="29"/>
        <v>2</v>
      </c>
      <c r="L111" s="14">
        <f t="shared" si="29"/>
        <v>1</v>
      </c>
      <c r="M111" s="14">
        <f t="shared" si="29"/>
        <v>0</v>
      </c>
      <c r="N111" s="14">
        <f t="shared" si="29"/>
        <v>0</v>
      </c>
      <c r="O111" s="14">
        <f t="shared" si="29"/>
        <v>0</v>
      </c>
      <c r="P111" s="14">
        <f t="shared" si="29"/>
        <v>0</v>
      </c>
      <c r="Q111" s="39">
        <f t="shared" si="29"/>
        <v>0</v>
      </c>
    </row>
    <row r="112" spans="1:17" x14ac:dyDescent="0.35">
      <c r="A112" s="16">
        <v>0.5</v>
      </c>
      <c r="B112" s="39">
        <f t="shared" si="27"/>
        <v>38</v>
      </c>
      <c r="C112" s="67">
        <f t="shared" si="28"/>
        <v>32.170714728207351</v>
      </c>
      <c r="D112" s="67">
        <v>25.394736842105264</v>
      </c>
      <c r="E112" s="68">
        <v>6.537994872734548</v>
      </c>
      <c r="F112" s="14">
        <f t="shared" si="29"/>
        <v>0</v>
      </c>
      <c r="G112" s="14">
        <f t="shared" si="29"/>
        <v>3</v>
      </c>
      <c r="H112" s="14">
        <f t="shared" si="29"/>
        <v>3</v>
      </c>
      <c r="I112" s="14">
        <f t="shared" si="29"/>
        <v>11</v>
      </c>
      <c r="J112" s="14">
        <f t="shared" si="29"/>
        <v>15</v>
      </c>
      <c r="K112" s="14">
        <f t="shared" si="29"/>
        <v>3</v>
      </c>
      <c r="L112" s="14">
        <f t="shared" si="29"/>
        <v>2</v>
      </c>
      <c r="M112" s="14">
        <f t="shared" si="29"/>
        <v>1</v>
      </c>
      <c r="N112" s="14">
        <f t="shared" si="29"/>
        <v>0</v>
      </c>
      <c r="O112" s="14">
        <f t="shared" si="29"/>
        <v>0</v>
      </c>
      <c r="P112" s="14">
        <f t="shared" si="29"/>
        <v>0</v>
      </c>
      <c r="Q112" s="39">
        <f t="shared" si="29"/>
        <v>0</v>
      </c>
    </row>
    <row r="113" spans="1:17" x14ac:dyDescent="0.35">
      <c r="A113" s="16">
        <v>0.54166666666666696</v>
      </c>
      <c r="B113" s="39">
        <f t="shared" si="27"/>
        <v>36</v>
      </c>
      <c r="C113" s="67">
        <f t="shared" si="28"/>
        <v>30.428420918274778</v>
      </c>
      <c r="D113" s="67">
        <v>25.152777777777779</v>
      </c>
      <c r="E113" s="68">
        <v>5.0903542459446145</v>
      </c>
      <c r="F113" s="14">
        <f t="shared" si="29"/>
        <v>1</v>
      </c>
      <c r="G113" s="14">
        <f t="shared" si="29"/>
        <v>0</v>
      </c>
      <c r="H113" s="14">
        <f t="shared" si="29"/>
        <v>3</v>
      </c>
      <c r="I113" s="14">
        <f t="shared" si="29"/>
        <v>12</v>
      </c>
      <c r="J113" s="14">
        <f t="shared" si="29"/>
        <v>15</v>
      </c>
      <c r="K113" s="14">
        <f t="shared" si="29"/>
        <v>5</v>
      </c>
      <c r="L113" s="14">
        <f t="shared" si="29"/>
        <v>0</v>
      </c>
      <c r="M113" s="14">
        <f t="shared" si="29"/>
        <v>0</v>
      </c>
      <c r="N113" s="14">
        <f t="shared" si="29"/>
        <v>0</v>
      </c>
      <c r="O113" s="14">
        <f t="shared" si="29"/>
        <v>0</v>
      </c>
      <c r="P113" s="14">
        <f t="shared" si="29"/>
        <v>0</v>
      </c>
      <c r="Q113" s="39">
        <f t="shared" si="29"/>
        <v>0</v>
      </c>
    </row>
    <row r="114" spans="1:17" x14ac:dyDescent="0.35">
      <c r="A114" s="16">
        <v>0.58333333333333304</v>
      </c>
      <c r="B114" s="39">
        <f t="shared" si="27"/>
        <v>27</v>
      </c>
      <c r="C114" s="67">
        <f t="shared" si="28"/>
        <v>32.882191362830241</v>
      </c>
      <c r="D114" s="67">
        <v>26.203703703703702</v>
      </c>
      <c r="E114" s="68">
        <v>6.4439286560464488</v>
      </c>
      <c r="F114" s="14">
        <f t="shared" si="29"/>
        <v>0</v>
      </c>
      <c r="G114" s="14">
        <f t="shared" si="29"/>
        <v>0</v>
      </c>
      <c r="H114" s="14">
        <f t="shared" si="29"/>
        <v>4</v>
      </c>
      <c r="I114" s="14">
        <f t="shared" si="29"/>
        <v>7</v>
      </c>
      <c r="J114" s="14">
        <f t="shared" si="29"/>
        <v>12</v>
      </c>
      <c r="K114" s="14">
        <f t="shared" si="29"/>
        <v>2</v>
      </c>
      <c r="L114" s="14">
        <f t="shared" si="29"/>
        <v>1</v>
      </c>
      <c r="M114" s="14">
        <f t="shared" si="29"/>
        <v>0</v>
      </c>
      <c r="N114" s="14">
        <f t="shared" si="29"/>
        <v>1</v>
      </c>
      <c r="O114" s="14">
        <f t="shared" si="29"/>
        <v>0</v>
      </c>
      <c r="P114" s="14">
        <f t="shared" si="29"/>
        <v>0</v>
      </c>
      <c r="Q114" s="39">
        <f t="shared" si="29"/>
        <v>0</v>
      </c>
    </row>
    <row r="115" spans="1:17" x14ac:dyDescent="0.35">
      <c r="A115" s="16">
        <v>0.625</v>
      </c>
      <c r="B115" s="39">
        <f t="shared" si="27"/>
        <v>45</v>
      </c>
      <c r="C115" s="67">
        <f t="shared" si="28"/>
        <v>32.286489559378225</v>
      </c>
      <c r="D115" s="67">
        <v>24.4</v>
      </c>
      <c r="E115" s="68">
        <v>7.6095036273429448</v>
      </c>
      <c r="F115" s="14">
        <f t="shared" si="29"/>
        <v>1</v>
      </c>
      <c r="G115" s="14">
        <f t="shared" si="29"/>
        <v>5</v>
      </c>
      <c r="H115" s="14">
        <f t="shared" si="29"/>
        <v>3</v>
      </c>
      <c r="I115" s="14">
        <f t="shared" si="29"/>
        <v>15</v>
      </c>
      <c r="J115" s="14">
        <f t="shared" si="29"/>
        <v>15</v>
      </c>
      <c r="K115" s="14">
        <f t="shared" si="29"/>
        <v>3</v>
      </c>
      <c r="L115" s="14">
        <f t="shared" si="29"/>
        <v>1</v>
      </c>
      <c r="M115" s="14">
        <f t="shared" si="29"/>
        <v>1</v>
      </c>
      <c r="N115" s="14">
        <f t="shared" si="29"/>
        <v>1</v>
      </c>
      <c r="O115" s="14">
        <f t="shared" si="29"/>
        <v>0</v>
      </c>
      <c r="P115" s="14">
        <f t="shared" si="29"/>
        <v>0</v>
      </c>
      <c r="Q115" s="39">
        <f t="shared" si="29"/>
        <v>0</v>
      </c>
    </row>
    <row r="116" spans="1:17" x14ac:dyDescent="0.35">
      <c r="A116" s="16">
        <v>0.66666666666666696</v>
      </c>
      <c r="B116" s="39">
        <f t="shared" si="27"/>
        <v>53</v>
      </c>
      <c r="C116" s="67">
        <f t="shared" si="28"/>
        <v>30.365346795767014</v>
      </c>
      <c r="D116" s="67">
        <v>24.867924528301888</v>
      </c>
      <c r="E116" s="68">
        <v>5.3043441407421135</v>
      </c>
      <c r="F116" s="14">
        <f t="shared" ref="F116:Q123" si="30">F70+F24</f>
        <v>1</v>
      </c>
      <c r="G116" s="14">
        <f t="shared" si="30"/>
        <v>1</v>
      </c>
      <c r="H116" s="14">
        <f t="shared" si="30"/>
        <v>6</v>
      </c>
      <c r="I116" s="14">
        <f t="shared" si="30"/>
        <v>17</v>
      </c>
      <c r="J116" s="14">
        <f t="shared" si="30"/>
        <v>20</v>
      </c>
      <c r="K116" s="14">
        <f t="shared" si="30"/>
        <v>8</v>
      </c>
      <c r="L116" s="14">
        <f t="shared" si="30"/>
        <v>0</v>
      </c>
      <c r="M116" s="14">
        <f t="shared" si="30"/>
        <v>0</v>
      </c>
      <c r="N116" s="14">
        <f t="shared" si="30"/>
        <v>0</v>
      </c>
      <c r="O116" s="14">
        <f t="shared" si="30"/>
        <v>0</v>
      </c>
      <c r="P116" s="14">
        <f t="shared" si="30"/>
        <v>0</v>
      </c>
      <c r="Q116" s="39">
        <f t="shared" si="30"/>
        <v>0</v>
      </c>
    </row>
    <row r="117" spans="1:17" x14ac:dyDescent="0.35">
      <c r="A117" s="16">
        <v>0.70833333333333304</v>
      </c>
      <c r="B117" s="39">
        <f t="shared" si="27"/>
        <v>69</v>
      </c>
      <c r="C117" s="67">
        <f t="shared" si="28"/>
        <v>29.620935557843097</v>
      </c>
      <c r="D117" s="67">
        <v>24.166666666666668</v>
      </c>
      <c r="E117" s="68">
        <v>5.262706378981501</v>
      </c>
      <c r="F117" s="14">
        <f t="shared" si="30"/>
        <v>0</v>
      </c>
      <c r="G117" s="14">
        <f t="shared" si="30"/>
        <v>3</v>
      </c>
      <c r="H117" s="14">
        <f t="shared" si="30"/>
        <v>9</v>
      </c>
      <c r="I117" s="14">
        <f t="shared" si="30"/>
        <v>29</v>
      </c>
      <c r="J117" s="14">
        <f t="shared" si="30"/>
        <v>20</v>
      </c>
      <c r="K117" s="14">
        <f t="shared" si="30"/>
        <v>6</v>
      </c>
      <c r="L117" s="14">
        <f t="shared" si="30"/>
        <v>2</v>
      </c>
      <c r="M117" s="14">
        <f t="shared" si="30"/>
        <v>0</v>
      </c>
      <c r="N117" s="14">
        <f t="shared" si="30"/>
        <v>0</v>
      </c>
      <c r="O117" s="14">
        <f t="shared" si="30"/>
        <v>0</v>
      </c>
      <c r="P117" s="14">
        <f t="shared" si="30"/>
        <v>0</v>
      </c>
      <c r="Q117" s="39">
        <f t="shared" si="30"/>
        <v>0</v>
      </c>
    </row>
    <row r="118" spans="1:17" x14ac:dyDescent="0.35">
      <c r="A118" s="16">
        <v>0.75</v>
      </c>
      <c r="B118" s="39">
        <f t="shared" si="27"/>
        <v>51</v>
      </c>
      <c r="C118" s="67">
        <f t="shared" si="28"/>
        <v>32.458882958898158</v>
      </c>
      <c r="D118" s="67">
        <v>26.911764705882351</v>
      </c>
      <c r="E118" s="68">
        <v>5.3522947250249002</v>
      </c>
      <c r="F118" s="14">
        <f t="shared" si="30"/>
        <v>0</v>
      </c>
      <c r="G118" s="14">
        <f t="shared" si="30"/>
        <v>0</v>
      </c>
      <c r="H118" s="14">
        <f t="shared" si="30"/>
        <v>2</v>
      </c>
      <c r="I118" s="14">
        <f t="shared" si="30"/>
        <v>21</v>
      </c>
      <c r="J118" s="14">
        <f t="shared" si="30"/>
        <v>14</v>
      </c>
      <c r="K118" s="14">
        <f t="shared" si="30"/>
        <v>9</v>
      </c>
      <c r="L118" s="14">
        <f t="shared" si="30"/>
        <v>5</v>
      </c>
      <c r="M118" s="14">
        <f t="shared" si="30"/>
        <v>0</v>
      </c>
      <c r="N118" s="14">
        <f t="shared" si="30"/>
        <v>0</v>
      </c>
      <c r="O118" s="14">
        <f t="shared" si="30"/>
        <v>0</v>
      </c>
      <c r="P118" s="14">
        <f t="shared" si="30"/>
        <v>0</v>
      </c>
      <c r="Q118" s="39">
        <f t="shared" si="30"/>
        <v>0</v>
      </c>
    </row>
    <row r="119" spans="1:17" x14ac:dyDescent="0.35">
      <c r="A119" s="16">
        <v>0.79166666666666696</v>
      </c>
      <c r="B119" s="39">
        <f t="shared" si="27"/>
        <v>36</v>
      </c>
      <c r="C119" s="67">
        <f t="shared" si="28"/>
        <v>35.527919880018736</v>
      </c>
      <c r="D119" s="67">
        <v>27.5</v>
      </c>
      <c r="E119" s="68">
        <v>7.745966692414834</v>
      </c>
      <c r="F119" s="14">
        <f t="shared" si="30"/>
        <v>0</v>
      </c>
      <c r="G119" s="14">
        <f t="shared" si="30"/>
        <v>2</v>
      </c>
      <c r="H119" s="14">
        <f t="shared" si="30"/>
        <v>1</v>
      </c>
      <c r="I119" s="14">
        <f t="shared" si="30"/>
        <v>9</v>
      </c>
      <c r="J119" s="14">
        <f t="shared" si="30"/>
        <v>17</v>
      </c>
      <c r="K119" s="14">
        <f t="shared" si="30"/>
        <v>2</v>
      </c>
      <c r="L119" s="14">
        <f t="shared" si="30"/>
        <v>2</v>
      </c>
      <c r="M119" s="14">
        <f t="shared" si="30"/>
        <v>2</v>
      </c>
      <c r="N119" s="14">
        <f t="shared" si="30"/>
        <v>0</v>
      </c>
      <c r="O119" s="14">
        <f t="shared" si="30"/>
        <v>1</v>
      </c>
      <c r="P119" s="14">
        <f t="shared" si="30"/>
        <v>0</v>
      </c>
      <c r="Q119" s="39">
        <f t="shared" si="30"/>
        <v>0</v>
      </c>
    </row>
    <row r="120" spans="1:17" x14ac:dyDescent="0.35">
      <c r="A120" s="16">
        <v>0.83333333333333304</v>
      </c>
      <c r="B120" s="39">
        <f t="shared" si="27"/>
        <v>30</v>
      </c>
      <c r="C120" s="67">
        <f t="shared" si="28"/>
        <v>30.691846877239914</v>
      </c>
      <c r="D120" s="67">
        <v>25.183333333333334</v>
      </c>
      <c r="E120" s="68">
        <v>5.3150458740897149</v>
      </c>
      <c r="F120" s="14">
        <f t="shared" si="30"/>
        <v>1</v>
      </c>
      <c r="G120" s="14">
        <f t="shared" si="30"/>
        <v>0</v>
      </c>
      <c r="H120" s="14">
        <f t="shared" si="30"/>
        <v>3</v>
      </c>
      <c r="I120" s="14">
        <f t="shared" si="30"/>
        <v>8</v>
      </c>
      <c r="J120" s="14">
        <f t="shared" si="30"/>
        <v>14</v>
      </c>
      <c r="K120" s="14">
        <f t="shared" si="30"/>
        <v>4</v>
      </c>
      <c r="L120" s="14">
        <f t="shared" si="30"/>
        <v>0</v>
      </c>
      <c r="M120" s="14">
        <f t="shared" si="30"/>
        <v>0</v>
      </c>
      <c r="N120" s="14">
        <f t="shared" si="30"/>
        <v>0</v>
      </c>
      <c r="O120" s="14">
        <f t="shared" si="30"/>
        <v>0</v>
      </c>
      <c r="P120" s="14">
        <f t="shared" si="30"/>
        <v>0</v>
      </c>
      <c r="Q120" s="39">
        <f t="shared" si="30"/>
        <v>0</v>
      </c>
    </row>
    <row r="121" spans="1:17" x14ac:dyDescent="0.35">
      <c r="A121" s="16">
        <v>0.875</v>
      </c>
      <c r="B121" s="39">
        <f t="shared" si="27"/>
        <v>16</v>
      </c>
      <c r="C121" s="67">
        <f t="shared" si="28"/>
        <v>34.645540340595502</v>
      </c>
      <c r="D121" s="67">
        <v>28.125</v>
      </c>
      <c r="E121" s="68">
        <v>6.2915286960589585</v>
      </c>
      <c r="F121" s="14">
        <f t="shared" si="30"/>
        <v>0</v>
      </c>
      <c r="G121" s="14">
        <f t="shared" si="30"/>
        <v>0</v>
      </c>
      <c r="H121" s="14">
        <f t="shared" si="30"/>
        <v>2</v>
      </c>
      <c r="I121" s="14">
        <f t="shared" si="30"/>
        <v>3</v>
      </c>
      <c r="J121" s="14">
        <f t="shared" si="30"/>
        <v>4</v>
      </c>
      <c r="K121" s="14">
        <f t="shared" si="30"/>
        <v>5</v>
      </c>
      <c r="L121" s="14">
        <f t="shared" si="30"/>
        <v>2</v>
      </c>
      <c r="M121" s="14">
        <f t="shared" si="30"/>
        <v>0</v>
      </c>
      <c r="N121" s="14">
        <f t="shared" si="30"/>
        <v>0</v>
      </c>
      <c r="O121" s="14">
        <f t="shared" si="30"/>
        <v>0</v>
      </c>
      <c r="P121" s="14">
        <f t="shared" si="30"/>
        <v>0</v>
      </c>
      <c r="Q121" s="39">
        <f t="shared" si="30"/>
        <v>0</v>
      </c>
    </row>
    <row r="122" spans="1:17" x14ac:dyDescent="0.35">
      <c r="A122" s="16">
        <v>0.91666666666666696</v>
      </c>
      <c r="B122" s="39">
        <f t="shared" si="27"/>
        <v>16</v>
      </c>
      <c r="C122" s="67">
        <f t="shared" si="28"/>
        <v>35.954886580389847</v>
      </c>
      <c r="D122" s="67">
        <v>27.1875</v>
      </c>
      <c r="E122" s="68">
        <v>8.4594621578443157</v>
      </c>
      <c r="F122" s="14">
        <f t="shared" si="30"/>
        <v>0</v>
      </c>
      <c r="G122" s="14">
        <f t="shared" si="30"/>
        <v>0</v>
      </c>
      <c r="H122" s="14">
        <f t="shared" si="30"/>
        <v>1</v>
      </c>
      <c r="I122" s="14">
        <f t="shared" si="30"/>
        <v>8</v>
      </c>
      <c r="J122" s="14">
        <f t="shared" si="30"/>
        <v>3</v>
      </c>
      <c r="K122" s="14">
        <f t="shared" si="30"/>
        <v>2</v>
      </c>
      <c r="L122" s="14">
        <f t="shared" si="30"/>
        <v>1</v>
      </c>
      <c r="M122" s="14">
        <f t="shared" si="30"/>
        <v>0</v>
      </c>
      <c r="N122" s="14">
        <f t="shared" si="30"/>
        <v>0</v>
      </c>
      <c r="O122" s="14">
        <f t="shared" si="30"/>
        <v>1</v>
      </c>
      <c r="P122" s="14">
        <f t="shared" si="30"/>
        <v>0</v>
      </c>
      <c r="Q122" s="39">
        <f t="shared" si="30"/>
        <v>0</v>
      </c>
    </row>
    <row r="123" spans="1:17" ht="15" thickBot="1" x14ac:dyDescent="0.4">
      <c r="A123" s="18">
        <v>0.95833333333333304</v>
      </c>
      <c r="B123" s="47">
        <f t="shared" si="27"/>
        <v>9</v>
      </c>
      <c r="C123" s="69">
        <f t="shared" si="28"/>
        <v>40.709703792829089</v>
      </c>
      <c r="D123" s="69">
        <v>31.944444444444443</v>
      </c>
      <c r="E123" s="70">
        <v>8.4574096375768519</v>
      </c>
      <c r="F123" s="19">
        <f t="shared" si="30"/>
        <v>0</v>
      </c>
      <c r="G123" s="19">
        <f t="shared" si="30"/>
        <v>0</v>
      </c>
      <c r="H123" s="19">
        <f t="shared" si="30"/>
        <v>0</v>
      </c>
      <c r="I123" s="19">
        <f t="shared" si="30"/>
        <v>2</v>
      </c>
      <c r="J123" s="19">
        <f t="shared" si="30"/>
        <v>3</v>
      </c>
      <c r="K123" s="19">
        <f t="shared" si="30"/>
        <v>0</v>
      </c>
      <c r="L123" s="19">
        <f t="shared" si="30"/>
        <v>3</v>
      </c>
      <c r="M123" s="19">
        <f t="shared" si="30"/>
        <v>0</v>
      </c>
      <c r="N123" s="19">
        <f t="shared" si="30"/>
        <v>1</v>
      </c>
      <c r="O123" s="19">
        <f t="shared" si="30"/>
        <v>0</v>
      </c>
      <c r="P123" s="19">
        <f t="shared" si="30"/>
        <v>0</v>
      </c>
      <c r="Q123" s="47">
        <f t="shared" si="30"/>
        <v>0</v>
      </c>
    </row>
    <row r="124" spans="1:17" x14ac:dyDescent="0.35">
      <c r="A124" s="21"/>
      <c r="B124" s="39"/>
      <c r="C124" s="67"/>
      <c r="D124" s="67"/>
      <c r="E124" s="68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9"/>
    </row>
    <row r="125" spans="1:17" x14ac:dyDescent="0.35">
      <c r="A125" s="21" t="s">
        <v>15</v>
      </c>
      <c r="B125" s="39"/>
      <c r="C125" s="67"/>
      <c r="D125" s="67"/>
      <c r="E125" s="68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39"/>
    </row>
    <row r="126" spans="1:17" x14ac:dyDescent="0.35">
      <c r="A126" s="21" t="s">
        <v>46</v>
      </c>
      <c r="B126" s="39">
        <f>SUM(B110:B111)</f>
        <v>60</v>
      </c>
      <c r="C126" s="67">
        <f t="shared" ref="C126:C129" si="31">IF(E126&lt;&gt;"-",D126+(1.0364*E126),"-")</f>
        <v>30.456792273996292</v>
      </c>
      <c r="D126" s="67">
        <v>25.583333333333332</v>
      </c>
      <c r="E126" s="68">
        <v>4.7022953885208016</v>
      </c>
      <c r="F126" s="14">
        <f>SUM(F110:F111)</f>
        <v>0</v>
      </c>
      <c r="G126" s="14">
        <f t="shared" ref="G126:Q126" si="32">SUM(G110:G111)</f>
        <v>2</v>
      </c>
      <c r="H126" s="14">
        <f t="shared" si="32"/>
        <v>3</v>
      </c>
      <c r="I126" s="14">
        <f t="shared" si="32"/>
        <v>20</v>
      </c>
      <c r="J126" s="14">
        <f t="shared" si="32"/>
        <v>27</v>
      </c>
      <c r="K126" s="14">
        <f t="shared" si="32"/>
        <v>7</v>
      </c>
      <c r="L126" s="14">
        <f t="shared" si="32"/>
        <v>1</v>
      </c>
      <c r="M126" s="14">
        <f t="shared" si="32"/>
        <v>0</v>
      </c>
      <c r="N126" s="14">
        <f t="shared" si="32"/>
        <v>0</v>
      </c>
      <c r="O126" s="14">
        <f t="shared" si="32"/>
        <v>0</v>
      </c>
      <c r="P126" s="14">
        <f t="shared" si="32"/>
        <v>0</v>
      </c>
      <c r="Q126" s="39">
        <f t="shared" si="32"/>
        <v>0</v>
      </c>
    </row>
    <row r="127" spans="1:17" x14ac:dyDescent="0.35">
      <c r="A127" s="21" t="s">
        <v>47</v>
      </c>
      <c r="B127" s="39">
        <f>SUM(B114:B115)</f>
        <v>72</v>
      </c>
      <c r="C127" s="67">
        <f t="shared" si="31"/>
        <v>32.540181693151922</v>
      </c>
      <c r="D127" s="67">
        <v>25.076388888888889</v>
      </c>
      <c r="E127" s="68">
        <v>7.2016526478801968</v>
      </c>
      <c r="F127" s="14">
        <f>SUM(F114:F115)</f>
        <v>1</v>
      </c>
      <c r="G127" s="14">
        <f t="shared" ref="G127:Q127" si="33">SUM(G114:G115)</f>
        <v>5</v>
      </c>
      <c r="H127" s="14">
        <f t="shared" si="33"/>
        <v>7</v>
      </c>
      <c r="I127" s="14">
        <f t="shared" si="33"/>
        <v>22</v>
      </c>
      <c r="J127" s="14">
        <f t="shared" si="33"/>
        <v>27</v>
      </c>
      <c r="K127" s="14">
        <f t="shared" si="33"/>
        <v>5</v>
      </c>
      <c r="L127" s="14">
        <f t="shared" si="33"/>
        <v>2</v>
      </c>
      <c r="M127" s="14">
        <f t="shared" si="33"/>
        <v>1</v>
      </c>
      <c r="N127" s="14">
        <f t="shared" si="33"/>
        <v>2</v>
      </c>
      <c r="O127" s="14">
        <f t="shared" si="33"/>
        <v>0</v>
      </c>
      <c r="P127" s="14">
        <f t="shared" si="33"/>
        <v>0</v>
      </c>
      <c r="Q127" s="39">
        <f t="shared" si="33"/>
        <v>0</v>
      </c>
    </row>
    <row r="128" spans="1:17" x14ac:dyDescent="0.35">
      <c r="A128" s="21" t="s">
        <v>16</v>
      </c>
      <c r="B128" s="39">
        <f>SUM(B107:B118)</f>
        <v>474</v>
      </c>
      <c r="C128" s="67">
        <f t="shared" si="31"/>
        <v>31.788949031679351</v>
      </c>
      <c r="D128" s="67">
        <v>25.910337552742615</v>
      </c>
      <c r="E128" s="68">
        <v>5.672145386855207</v>
      </c>
      <c r="F128" s="14">
        <f>SUM(F107:F118)</f>
        <v>3</v>
      </c>
      <c r="G128" s="14">
        <f t="shared" ref="G128:Q128" si="34">SUM(G107:G118)</f>
        <v>14</v>
      </c>
      <c r="H128" s="14">
        <f t="shared" si="34"/>
        <v>36</v>
      </c>
      <c r="I128" s="14">
        <f t="shared" si="34"/>
        <v>150</v>
      </c>
      <c r="J128" s="14">
        <f t="shared" si="34"/>
        <v>171</v>
      </c>
      <c r="K128" s="14">
        <f t="shared" si="34"/>
        <v>81</v>
      </c>
      <c r="L128" s="14">
        <f t="shared" si="34"/>
        <v>15</v>
      </c>
      <c r="M128" s="14">
        <f t="shared" si="34"/>
        <v>2</v>
      </c>
      <c r="N128" s="14">
        <f t="shared" si="34"/>
        <v>2</v>
      </c>
      <c r="O128" s="14">
        <f t="shared" si="34"/>
        <v>0</v>
      </c>
      <c r="P128" s="14">
        <f t="shared" si="34"/>
        <v>0</v>
      </c>
      <c r="Q128" s="39">
        <f t="shared" si="34"/>
        <v>0</v>
      </c>
    </row>
    <row r="129" spans="1:17" x14ac:dyDescent="0.35">
      <c r="A129" s="21" t="s">
        <v>19</v>
      </c>
      <c r="B129" s="39">
        <f>SUM(B100:B123)</f>
        <v>588</v>
      </c>
      <c r="C129" s="67">
        <f t="shared" si="31"/>
        <v>32.396088242381857</v>
      </c>
      <c r="D129" s="67">
        <v>26.185374149659864</v>
      </c>
      <c r="E129" s="68">
        <v>5.9925840338884546</v>
      </c>
      <c r="F129" s="14">
        <f t="shared" ref="F129:Q129" si="35">SUM(F100:F123)</f>
        <v>4</v>
      </c>
      <c r="G129" s="14">
        <f t="shared" si="35"/>
        <v>16</v>
      </c>
      <c r="H129" s="14">
        <f t="shared" si="35"/>
        <v>44</v>
      </c>
      <c r="I129" s="14">
        <f t="shared" si="35"/>
        <v>180</v>
      </c>
      <c r="J129" s="14">
        <f t="shared" si="35"/>
        <v>215</v>
      </c>
      <c r="K129" s="14">
        <f t="shared" ref="K129" si="36">SUM(K100:K123)</f>
        <v>97</v>
      </c>
      <c r="L129" s="14">
        <f t="shared" si="35"/>
        <v>23</v>
      </c>
      <c r="M129" s="14">
        <f t="shared" si="35"/>
        <v>4</v>
      </c>
      <c r="N129" s="14">
        <f t="shared" si="35"/>
        <v>3</v>
      </c>
      <c r="O129" s="14">
        <f t="shared" si="35"/>
        <v>2</v>
      </c>
      <c r="P129" s="14">
        <f t="shared" si="35"/>
        <v>0</v>
      </c>
      <c r="Q129" s="39">
        <f t="shared" si="35"/>
        <v>0</v>
      </c>
    </row>
    <row r="130" spans="1:17" ht="15" thickBot="1" x14ac:dyDescent="0.4">
      <c r="A130" s="22"/>
      <c r="B130" s="47"/>
      <c r="C130" s="69"/>
      <c r="D130" s="55"/>
      <c r="E130" s="54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47"/>
    </row>
    <row r="131" spans="1:17" x14ac:dyDescent="0.35">
      <c r="A131" s="21" t="s">
        <v>20</v>
      </c>
      <c r="B131" s="77">
        <f>INDEX(($A100:$Q111),MATCH(B132,B100:B111,0),1)</f>
        <v>0.375</v>
      </c>
      <c r="C131" s="23">
        <f t="shared" ref="C131:O131" si="37">INDEX(($A100:$Q111),MATCH(C132,C100:C111,0),1)</f>
        <v>0</v>
      </c>
      <c r="D131" s="23">
        <f t="shared" si="37"/>
        <v>0.20833333333333301</v>
      </c>
      <c r="E131" s="77">
        <f t="shared" si="37"/>
        <v>0.45833333333333298</v>
      </c>
      <c r="F131" s="23">
        <f t="shared" si="37"/>
        <v>0</v>
      </c>
      <c r="G131" s="23">
        <f t="shared" si="37"/>
        <v>0.41666666666666702</v>
      </c>
      <c r="H131" s="23">
        <f t="shared" si="37"/>
        <v>0.45833333333333298</v>
      </c>
      <c r="I131" s="23">
        <f t="shared" si="37"/>
        <v>0.41666666666666702</v>
      </c>
      <c r="J131" s="23">
        <f t="shared" si="37"/>
        <v>0.375</v>
      </c>
      <c r="K131" s="23">
        <f t="shared" si="37"/>
        <v>0.375</v>
      </c>
      <c r="L131" s="23">
        <f t="shared" si="37"/>
        <v>0.375</v>
      </c>
      <c r="M131" s="23">
        <f t="shared" si="37"/>
        <v>0</v>
      </c>
      <c r="N131" s="23">
        <f t="shared" si="37"/>
        <v>0</v>
      </c>
      <c r="O131" s="23">
        <f t="shared" si="37"/>
        <v>0</v>
      </c>
      <c r="P131" s="23">
        <f>INDEX(($A100:$Q111),MATCH(P132,P100:P111,0),1)</f>
        <v>0</v>
      </c>
      <c r="Q131" s="77">
        <f t="shared" ref="Q131" si="38">INDEX(($A100:$Q111),MATCH(Q132,Q100:Q111,0),1)</f>
        <v>0</v>
      </c>
    </row>
    <row r="132" spans="1:17" s="28" customFormat="1" x14ac:dyDescent="0.35">
      <c r="A132" s="25"/>
      <c r="B132" s="78">
        <f t="shared" ref="B132:Q132" si="39">MAX(B100:B111)</f>
        <v>61</v>
      </c>
      <c r="C132" s="88">
        <f t="shared" si="39"/>
        <v>33.664227340108688</v>
      </c>
      <c r="D132" s="88">
        <f t="shared" si="39"/>
        <v>32.5</v>
      </c>
      <c r="E132" s="89">
        <f t="shared" si="39"/>
        <v>5.3349356567383674</v>
      </c>
      <c r="F132" s="26">
        <f t="shared" si="39"/>
        <v>0</v>
      </c>
      <c r="G132" s="26">
        <f t="shared" si="39"/>
        <v>1</v>
      </c>
      <c r="H132" s="26">
        <f t="shared" si="39"/>
        <v>3</v>
      </c>
      <c r="I132" s="26">
        <f t="shared" si="39"/>
        <v>11</v>
      </c>
      <c r="J132" s="26">
        <f t="shared" si="39"/>
        <v>23</v>
      </c>
      <c r="K132" s="26">
        <f t="shared" si="39"/>
        <v>24</v>
      </c>
      <c r="L132" s="26">
        <f t="shared" si="39"/>
        <v>2</v>
      </c>
      <c r="M132" s="26">
        <f t="shared" si="39"/>
        <v>0</v>
      </c>
      <c r="N132" s="26">
        <f t="shared" si="39"/>
        <v>0</v>
      </c>
      <c r="O132" s="26">
        <f t="shared" si="39"/>
        <v>0</v>
      </c>
      <c r="P132" s="26">
        <f t="shared" si="39"/>
        <v>0</v>
      </c>
      <c r="Q132" s="78">
        <f t="shared" si="39"/>
        <v>0</v>
      </c>
    </row>
    <row r="133" spans="1:17" x14ac:dyDescent="0.35">
      <c r="A133" s="21"/>
      <c r="B133" s="39"/>
      <c r="C133" s="67"/>
      <c r="D133" s="52"/>
      <c r="E133" s="51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9"/>
    </row>
    <row r="134" spans="1:17" x14ac:dyDescent="0.35">
      <c r="A134" s="21" t="s">
        <v>21</v>
      </c>
      <c r="B134" s="77">
        <f>INDEX(($A112:$Q123),MATCH(B135,B112:B123,0),1)</f>
        <v>0.70833333333333304</v>
      </c>
      <c r="C134" s="23">
        <f t="shared" ref="C134:Q134" si="40">INDEX(($A112:$Q123),MATCH(C135,C112:C123,0),1)</f>
        <v>0.95833333333333304</v>
      </c>
      <c r="D134" s="23">
        <f t="shared" si="40"/>
        <v>0.95833333333333304</v>
      </c>
      <c r="E134" s="77">
        <f t="shared" si="40"/>
        <v>0.91666666666666696</v>
      </c>
      <c r="F134" s="23">
        <f t="shared" si="40"/>
        <v>0.54166666666666696</v>
      </c>
      <c r="G134" s="23">
        <f t="shared" si="40"/>
        <v>0.625</v>
      </c>
      <c r="H134" s="23">
        <f t="shared" si="40"/>
        <v>0.70833333333333304</v>
      </c>
      <c r="I134" s="23">
        <f t="shared" si="40"/>
        <v>0.70833333333333304</v>
      </c>
      <c r="J134" s="23">
        <f t="shared" si="40"/>
        <v>0.66666666666666696</v>
      </c>
      <c r="K134" s="23">
        <f t="shared" si="40"/>
        <v>0.75</v>
      </c>
      <c r="L134" s="23">
        <f t="shared" si="40"/>
        <v>0.75</v>
      </c>
      <c r="M134" s="23">
        <f t="shared" si="40"/>
        <v>0.79166666666666696</v>
      </c>
      <c r="N134" s="23">
        <f t="shared" si="40"/>
        <v>0.58333333333333304</v>
      </c>
      <c r="O134" s="23">
        <f t="shared" si="40"/>
        <v>0.79166666666666696</v>
      </c>
      <c r="P134" s="23">
        <f t="shared" si="40"/>
        <v>0.5</v>
      </c>
      <c r="Q134" s="77">
        <f t="shared" si="40"/>
        <v>0.5</v>
      </c>
    </row>
    <row r="135" spans="1:17" s="28" customFormat="1" ht="15" thickBot="1" x14ac:dyDescent="0.4">
      <c r="A135" s="30"/>
      <c r="B135" s="79">
        <f t="shared" ref="B135:Q135" si="41">MAX(B112:B123)</f>
        <v>69</v>
      </c>
      <c r="C135" s="90">
        <f t="shared" si="41"/>
        <v>40.709703792829089</v>
      </c>
      <c r="D135" s="90">
        <f t="shared" si="41"/>
        <v>31.944444444444443</v>
      </c>
      <c r="E135" s="91">
        <f t="shared" si="41"/>
        <v>8.4594621578443157</v>
      </c>
      <c r="F135" s="31">
        <f t="shared" si="41"/>
        <v>1</v>
      </c>
      <c r="G135" s="31">
        <f t="shared" si="41"/>
        <v>5</v>
      </c>
      <c r="H135" s="31">
        <f t="shared" si="41"/>
        <v>9</v>
      </c>
      <c r="I135" s="31">
        <f t="shared" si="41"/>
        <v>29</v>
      </c>
      <c r="J135" s="31">
        <f t="shared" si="41"/>
        <v>20</v>
      </c>
      <c r="K135" s="31">
        <f t="shared" si="41"/>
        <v>9</v>
      </c>
      <c r="L135" s="31">
        <f t="shared" si="41"/>
        <v>5</v>
      </c>
      <c r="M135" s="31">
        <f t="shared" si="41"/>
        <v>2</v>
      </c>
      <c r="N135" s="31">
        <f t="shared" si="41"/>
        <v>1</v>
      </c>
      <c r="O135" s="31">
        <f t="shared" si="41"/>
        <v>1</v>
      </c>
      <c r="P135" s="31">
        <f t="shared" si="41"/>
        <v>0</v>
      </c>
      <c r="Q135" s="79">
        <f t="shared" si="41"/>
        <v>0</v>
      </c>
    </row>
    <row r="136" spans="1:17" x14ac:dyDescent="0.35">
      <c r="A136" s="14"/>
      <c r="B136" s="14"/>
      <c r="C136" s="67"/>
      <c r="D136" s="52"/>
      <c r="E136" s="52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</row>
    <row r="137" spans="1:17" x14ac:dyDescent="0.35">
      <c r="A137" s="4" t="s">
        <v>22</v>
      </c>
      <c r="Q137" s="6"/>
    </row>
  </sheetData>
  <pageMargins left="0.7" right="0.7" top="0.75" bottom="0.75" header="0.3" footer="0.3"/>
  <pageSetup paperSize="9" scale="52" orientation="portrait" horizontalDpi="0" verticalDpi="0" r:id="rId1"/>
  <rowBreaks count="2" manualBreakCount="2">
    <brk id="45" max="16" man="1"/>
    <brk id="9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AAFBBBFC4C724897523D13D10CD790" ma:contentTypeVersion="13" ma:contentTypeDescription="Create a new document." ma:contentTypeScope="" ma:versionID="d447497fd2e1b8b5c9f17f9a4a6b22e2">
  <xsd:schema xmlns:xsd="http://www.w3.org/2001/XMLSchema" xmlns:xs="http://www.w3.org/2001/XMLSchema" xmlns:p="http://schemas.microsoft.com/office/2006/metadata/properties" xmlns:ns2="8602b7e4-f059-42ab-8497-abca081223ed" xmlns:ns3="65cc9215-f40a-4b9b-bfa7-def3999c53a5" targetNamespace="http://schemas.microsoft.com/office/2006/metadata/properties" ma:root="true" ma:fieldsID="c69c199e1ccddc6394f8ed647cb83c6b" ns2:_="" ns3:_="">
    <xsd:import namespace="8602b7e4-f059-42ab-8497-abca081223ed"/>
    <xsd:import namespace="65cc9215-f40a-4b9b-bfa7-def3999c53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2b7e4-f059-42ab-8497-abca08122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d825928-4c63-40bb-9021-1adbf7ab75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c9215-f40a-4b9b-bfa7-def3999c53a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1db4319-b749-45ad-8ed2-8660e86468d1}" ma:internalName="TaxCatchAll" ma:showField="CatchAllData" ma:web="65cc9215-f40a-4b9b-bfa7-def3999c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cc9215-f40a-4b9b-bfa7-def3999c53a5" xsi:nil="true"/>
    <lcf76f155ced4ddcb4097134ff3c332f xmlns="8602b7e4-f059-42ab-8497-abca081223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E70F49-14E6-491F-A420-3E27C75719BC}"/>
</file>

<file path=customXml/itemProps2.xml><?xml version="1.0" encoding="utf-8"?>
<ds:datastoreItem xmlns:ds="http://schemas.openxmlformats.org/officeDocument/2006/customXml" ds:itemID="{99B727AA-7E1E-4612-B8B1-22A6F422B0A9}"/>
</file>

<file path=customXml/itemProps3.xml><?xml version="1.0" encoding="utf-8"?>
<ds:datastoreItem xmlns:ds="http://schemas.openxmlformats.org/officeDocument/2006/customXml" ds:itemID="{5604586E-1CB4-4123-B761-092D0F1920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7</vt:i4>
      </vt:variant>
    </vt:vector>
  </HeadingPairs>
  <TitlesOfParts>
    <vt:vector size="26" baseType="lpstr">
      <vt:lpstr>Flow Summary</vt:lpstr>
      <vt:lpstr>Class Summary</vt:lpstr>
      <vt:lpstr>(0-24) Speed Summary</vt:lpstr>
      <vt:lpstr>(10-12) Speed Summary</vt:lpstr>
      <vt:lpstr>(14-16) Speed Summary</vt:lpstr>
      <vt:lpstr>Class 06 11 2024</vt:lpstr>
      <vt:lpstr>Class 07 11 2024</vt:lpstr>
      <vt:lpstr>Class 08 11 2024</vt:lpstr>
      <vt:lpstr>Class 09 11 2024</vt:lpstr>
      <vt:lpstr>Class 10 11 2024</vt:lpstr>
      <vt:lpstr>Class 11 11 2024</vt:lpstr>
      <vt:lpstr>Class 12 11 2024</vt:lpstr>
      <vt:lpstr>Speed 06 11 2024</vt:lpstr>
      <vt:lpstr>Speed 07 11 2024</vt:lpstr>
      <vt:lpstr>Speed 08 11 2024</vt:lpstr>
      <vt:lpstr>Speed 09 11 2024</vt:lpstr>
      <vt:lpstr>Speed 10 11 2024</vt:lpstr>
      <vt:lpstr>Speed 11 11 2024</vt:lpstr>
      <vt:lpstr>Speed 12 11 2024</vt:lpstr>
      <vt:lpstr>'Speed 06 11 2024'!Print_Area</vt:lpstr>
      <vt:lpstr>'Speed 07 11 2024'!Print_Area</vt:lpstr>
      <vt:lpstr>'Speed 08 11 2024'!Print_Area</vt:lpstr>
      <vt:lpstr>'Speed 09 11 2024'!Print_Area</vt:lpstr>
      <vt:lpstr>'Speed 10 11 2024'!Print_Area</vt:lpstr>
      <vt:lpstr>'Speed 11 11 2024'!Print_Area</vt:lpstr>
      <vt:lpstr>'Speed 12 11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Herapath</dc:creator>
  <cp:lastModifiedBy>Richard Herapath</cp:lastModifiedBy>
  <dcterms:created xsi:type="dcterms:W3CDTF">2024-11-14T11:12:04Z</dcterms:created>
  <dcterms:modified xsi:type="dcterms:W3CDTF">2024-11-14T11:12:31Z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0x010100BEAAFBBBFC4C724897523D13D10CD790</vt:lpwstr>
  </property>
</Properties>
</file>