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cbcmad.wrexham.gov.uk\data\Home\Campus\robert7e\ELIS\Departments\Planning\CIVICA MIGRATION\P.2023.0186\"/>
    </mc:Choice>
  </mc:AlternateContent>
  <bookViews>
    <workbookView xWindow="240" yWindow="75" windowWidth="19980" windowHeight="8325"/>
  </bookViews>
  <sheets>
    <sheet name="Land Of St Mary's Overton" sheetId="1" r:id="rId1"/>
    <sheet name="Location Map" sheetId="2" r:id="rId2"/>
  </sheets>
  <calcPr calcId="162913"/>
</workbook>
</file>

<file path=xl/calcChain.xml><?xml version="1.0" encoding="utf-8"?>
<calcChain xmlns="http://schemas.openxmlformats.org/spreadsheetml/2006/main">
  <c r="Y6" i="1" l="1"/>
  <c r="Z6" i="1" s="1"/>
  <c r="AB6" i="1" s="1"/>
  <c r="Y5" i="1"/>
  <c r="Z5" i="1" s="1"/>
  <c r="AB5" i="1" s="1"/>
  <c r="Y3" i="1" l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H11" i="1" l="1"/>
  <c r="G11" i="1"/>
  <c r="F11" i="1"/>
  <c r="E11" i="1"/>
  <c r="H10" i="1"/>
  <c r="G10" i="1"/>
  <c r="F10" i="1"/>
  <c r="E10" i="1"/>
  <c r="I10" i="1" l="1"/>
  <c r="I3" i="1" s="1"/>
  <c r="J11" i="1"/>
  <c r="J3" i="1" s="1"/>
</calcChain>
</file>

<file path=xl/sharedStrings.xml><?xml version="1.0" encoding="utf-8"?>
<sst xmlns="http://schemas.openxmlformats.org/spreadsheetml/2006/main" count="53" uniqueCount="46">
  <si>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</si>
  <si>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</si>
  <si>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</si>
  <si>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</si>
  <si>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</si>
  <si>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</si>
  <si>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Date to Planning  (21 days from date of email)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</si>
  <si>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</si>
  <si>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</si>
  <si>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</si>
  <si>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</si>
  <si>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</si>
  <si>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</si>
  <si>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</si>
  <si>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</si>
  <si>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 xml:space="preserve">Education Contribution Required for Primary </t>
  </si>
  <si>
    <t>Education Contribution Required for Secondary</t>
  </si>
  <si>
    <t>Land Off</t>
  </si>
  <si>
    <t>P/2023/0186</t>
  </si>
  <si>
    <t>Amy Brittain</t>
  </si>
  <si>
    <t>LL13 0ES</t>
  </si>
  <si>
    <t>St Mary's Ave</t>
  </si>
  <si>
    <t>Overton</t>
  </si>
  <si>
    <t>School Name</t>
  </si>
  <si>
    <t>Capacity 10% (recommended surplus required)</t>
  </si>
  <si>
    <t xml:space="preserve">School Name </t>
  </si>
  <si>
    <t>The Maelor School</t>
  </si>
  <si>
    <t>Ysgol Morgan Llwyd</t>
  </si>
  <si>
    <t>Ysgol Bodhyfryd (Welsh)</t>
  </si>
  <si>
    <t>St Mary's, Overton (Faith)</t>
  </si>
  <si>
    <t>Nearest Primary School (GIS Mapping) (Miles)</t>
  </si>
  <si>
    <t xml:space="preserve">Information required from Planning </t>
  </si>
  <si>
    <t>Number of Contributions already received (exceed 5)</t>
  </si>
  <si>
    <t>Number on Roll (Taken from PLASC 2023)</t>
  </si>
  <si>
    <t>Overcapacity (when 10% surplus applied)</t>
  </si>
  <si>
    <t>Nearest Secondary  School (GIS Mapping) (Miles)</t>
  </si>
  <si>
    <t>Ysgol Sant Dunawd (English)</t>
  </si>
  <si>
    <t>Eyton CIW VC Primary School (English)</t>
  </si>
  <si>
    <t>St Joseph's High School</t>
  </si>
  <si>
    <t>Published Capacity of School (Taken from Parents Guide 2023)</t>
  </si>
  <si>
    <t>Capacity of School (including 10% Recommended by School Organisation Code)</t>
  </si>
  <si>
    <t>Primary (Pupils Generated)</t>
  </si>
  <si>
    <t>Secondary (Pupils Generated)</t>
  </si>
  <si>
    <t>No</t>
  </si>
  <si>
    <t>Yes</t>
  </si>
  <si>
    <t>The Maelor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</si>
</sst>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3" xfId="0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0" xfId="0" applyFont="1" applyBorder="1"/>
    <xf numFmtId="164" fontId="0" fillId="0" borderId="0" xfId="0" applyNumberFormat="1" applyBorder="1"/>
    <xf numFmtId="0" fontId="0" fillId="0" borderId="0" xfId="0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5" xfId="0" applyBorder="1"/>
    <xf numFmtId="0" fontId="5" fillId="0" borderId="15" xfId="0" applyFont="1" applyBorder="1"/>
    <xf numFmtId="0" fontId="0" fillId="0" borderId="16" xfId="0" applyFill="1" applyBorder="1"/>
    <xf numFmtId="0" fontId="8" fillId="0" borderId="16" xfId="0" applyFont="1" applyFill="1" applyBorder="1" applyAlignment="1">
      <alignment wrapText="1"/>
    </xf>
    <xf numFmtId="0" fontId="8" fillId="0" borderId="0" xfId="0" applyFont="1" applyFill="1" applyBorder="1" applyAlignment="1"/>
    <xf numFmtId="164" fontId="0" fillId="0" borderId="0" xfId="0" applyNumberFormat="1" applyFill="1" applyBorder="1"/>
    <xf numFmtId="0" fontId="0" fillId="0" borderId="0" xfId="0" applyFill="1" applyBorder="1" applyAlignment="1"/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/>
    </xf>
    <xf numFmtId="0" fontId="8" fillId="4" borderId="12" xfId="0" applyFont="1" applyFill="1" applyBorder="1" applyAlignment="1">
      <alignment horizontal="left"/>
    </xf>
    <xf numFmtId="0" fontId="8" fillId="4" borderId="13" xfId="0" applyFont="1" applyFill="1" applyBorder="1" applyAlignment="1">
      <alignment horizontal="left"/>
    </xf>
    <xf numFmtId="0" fontId="8" fillId="4" borderId="1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1</xdr:row>
      <xdr:rowOff>57150</xdr:rowOff>
    </xdr:from>
    <xdr:to>
      <xdr:col>16</xdr:col>
      <xdr:colOff>485775</xdr:colOff>
      <xdr:row>34</xdr:row>
      <xdr:rowOff>24506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2716" t="13982" r="5457" b="13600"/>
        <a:stretch/>
      </xdr:blipFill>
      <xdr:spPr>
        <a:xfrm>
          <a:off x="466725" y="247650"/>
          <a:ext cx="9772650" cy="6253856"/>
        </a:xfrm>
        <a:prstGeom prst="rect">
          <a:avLst/>
        </a:prstGeom>
      </xdr:spPr>
    </xdr:pic>
    <xdr:clientData/>
  </xdr:twoCellAnchor>
  <xdr:twoCellAnchor editAs="oneCell">
    <xdr:from>
      <xdr:col>17</xdr:col>
      <xdr:colOff>57149</xdr:colOff>
      <xdr:row>3</xdr:row>
      <xdr:rowOff>104774</xdr:rowOff>
    </xdr:from>
    <xdr:to>
      <xdr:col>29</xdr:col>
      <xdr:colOff>38100</xdr:colOff>
      <xdr:row>30</xdr:row>
      <xdr:rowOff>57149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8681" t="10329" r="7084" b="4657"/>
        <a:stretch/>
      </xdr:blipFill>
      <xdr:spPr>
        <a:xfrm>
          <a:off x="10420349" y="676274"/>
          <a:ext cx="7296151" cy="509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tabSelected="1" zoomScale="110" zoomScaleNormal="110" workbookViewId="0">
      <selection activeCell="O15" sqref="O15"/>
    </sheetView>
  </sheetViews>
  <sheetFormatPr defaultRowHeight="15" x14ac:dyDescent="0.25"/>
  <cols>
    <col min="1" max="1" width="14.42578125" customWidth="1"/>
    <col min="2" max="2" width="15.7109375" customWidth="1"/>
    <col min="3" max="3" width="11.7109375" customWidth="1"/>
    <col min="4" max="4" width="10.7109375" customWidth="1"/>
    <col min="11" max="11" width="12" customWidth="1"/>
    <col min="12" max="12" width="10.28515625" customWidth="1"/>
    <col min="13" max="13" width="10.7109375" customWidth="1"/>
    <col min="14" max="17" width="11.140625" customWidth="1"/>
    <col min="19" max="19" width="22.28515625" customWidth="1"/>
    <col min="20" max="21" width="12.28515625" customWidth="1"/>
    <col min="23" max="23" width="12.140625" customWidth="1"/>
    <col min="24" max="26" width="11.5703125" customWidth="1"/>
    <col min="28" max="28" width="15.7109375" customWidth="1"/>
    <col min="29" max="29" width="14.28515625" customWidth="1"/>
  </cols>
  <sheetData>
    <row r="1" spans="1:33" ht="15.75" thickBot="1" x14ac:dyDescent="0.3">
      <c r="A1" s="2"/>
      <c r="B1" s="2"/>
      <c r="C1" s="2"/>
      <c r="D1" s="2"/>
      <c r="E1" s="36" t="s">
        <v>0</v>
      </c>
      <c r="F1" s="37"/>
      <c r="G1" s="37"/>
      <c r="H1" s="38"/>
      <c r="I1" s="39" t="s">
        <v>1</v>
      </c>
      <c r="J1" s="40"/>
      <c r="K1" s="4"/>
      <c r="L1" s="39" t="s">
        <v>2</v>
      </c>
      <c r="M1" s="41"/>
      <c r="N1" s="41"/>
      <c r="O1" s="41"/>
      <c r="P1" s="41"/>
      <c r="Q1" s="41"/>
      <c r="R1" s="41"/>
      <c r="S1" s="41"/>
      <c r="T1" s="40"/>
      <c r="U1" s="5"/>
      <c r="V1" s="39" t="s">
        <v>3</v>
      </c>
      <c r="W1" s="41"/>
      <c r="X1" s="41"/>
      <c r="Y1" s="41"/>
      <c r="Z1" s="41"/>
      <c r="AA1" s="41"/>
      <c r="AB1" s="41"/>
      <c r="AC1" s="42"/>
    </row>
    <row r="2" spans="1:33" ht="102.75" thickBot="1" x14ac:dyDescent="0.3">
      <c r="A2" s="17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8" t="s">
        <v>12</v>
      </c>
      <c r="J2" s="18" t="s">
        <v>13</v>
      </c>
      <c r="K2" s="18" t="s">
        <v>23</v>
      </c>
      <c r="L2" s="18" t="s">
        <v>30</v>
      </c>
      <c r="M2" s="18" t="s">
        <v>14</v>
      </c>
      <c r="N2" s="18" t="s">
        <v>32</v>
      </c>
      <c r="O2" s="18" t="s">
        <v>39</v>
      </c>
      <c r="P2" s="18" t="s">
        <v>24</v>
      </c>
      <c r="Q2" s="18" t="s">
        <v>40</v>
      </c>
      <c r="R2" s="18" t="s">
        <v>33</v>
      </c>
      <c r="S2" s="18" t="s">
        <v>34</v>
      </c>
      <c r="T2" s="18" t="s">
        <v>15</v>
      </c>
      <c r="U2" s="18" t="s">
        <v>25</v>
      </c>
      <c r="V2" s="18" t="s">
        <v>35</v>
      </c>
      <c r="W2" s="18" t="s">
        <v>32</v>
      </c>
      <c r="X2" s="18" t="s">
        <v>39</v>
      </c>
      <c r="Y2" s="18" t="s">
        <v>24</v>
      </c>
      <c r="Z2" s="18" t="s">
        <v>40</v>
      </c>
      <c r="AA2" s="18" t="s">
        <v>33</v>
      </c>
      <c r="AB2" s="18" t="s">
        <v>34</v>
      </c>
      <c r="AC2" s="16" t="s">
        <v>16</v>
      </c>
    </row>
    <row r="3" spans="1:33" ht="39.950000000000003" customHeight="1" thickBot="1" x14ac:dyDescent="0.3">
      <c r="A3" s="45" t="s">
        <v>18</v>
      </c>
      <c r="B3" s="45" t="s">
        <v>19</v>
      </c>
      <c r="C3" s="49">
        <v>45013</v>
      </c>
      <c r="D3" s="48" t="s">
        <v>17</v>
      </c>
      <c r="E3" s="47">
        <v>0</v>
      </c>
      <c r="F3" s="47">
        <v>9</v>
      </c>
      <c r="G3" s="47">
        <v>21</v>
      </c>
      <c r="H3" s="47">
        <v>15</v>
      </c>
      <c r="I3" s="57">
        <f>I10</f>
        <v>10.56</v>
      </c>
      <c r="J3" s="57">
        <f>J11</f>
        <v>9.48</v>
      </c>
      <c r="K3" s="19" t="s">
        <v>28</v>
      </c>
      <c r="L3" s="20">
        <v>6.4420000000000002</v>
      </c>
      <c r="M3" s="45" t="s">
        <v>45</v>
      </c>
      <c r="N3" s="46" t="s">
        <v>31</v>
      </c>
      <c r="O3" s="20">
        <v>420</v>
      </c>
      <c r="P3" s="20">
        <f>O3/10</f>
        <v>42</v>
      </c>
      <c r="Q3" s="20">
        <f>O3-P3</f>
        <v>378</v>
      </c>
      <c r="R3" s="21">
        <v>281</v>
      </c>
      <c r="S3" s="22" t="str">
        <f>IF(R3&gt;Q3, "Yes", "No")</f>
        <v>No</v>
      </c>
      <c r="T3" s="55" t="s">
        <v>43</v>
      </c>
      <c r="U3" s="50" t="s">
        <v>26</v>
      </c>
      <c r="V3" s="48">
        <v>3.4249999999999998</v>
      </c>
      <c r="W3" s="46" t="s">
        <v>31</v>
      </c>
      <c r="X3" s="48">
        <v>650</v>
      </c>
      <c r="Y3" s="48">
        <f>X3/10</f>
        <v>65</v>
      </c>
      <c r="Z3" s="48">
        <f>X3-Y3</f>
        <v>585</v>
      </c>
      <c r="AA3" s="48">
        <v>666</v>
      </c>
      <c r="AB3" s="48" t="str">
        <f>IF(AA3&gt;Z3, "Yes", "No")</f>
        <v>Yes</v>
      </c>
      <c r="AC3" s="34" t="s">
        <v>44</v>
      </c>
    </row>
    <row r="4" spans="1:33" ht="39.950000000000003" customHeight="1" thickBot="1" x14ac:dyDescent="0.3">
      <c r="A4" s="45"/>
      <c r="B4" s="45"/>
      <c r="C4" s="49"/>
      <c r="D4" s="48"/>
      <c r="E4" s="47"/>
      <c r="F4" s="47"/>
      <c r="G4" s="47"/>
      <c r="H4" s="47"/>
      <c r="I4" s="57"/>
      <c r="J4" s="57"/>
      <c r="K4" s="23" t="s">
        <v>29</v>
      </c>
      <c r="L4" s="23">
        <v>0.08</v>
      </c>
      <c r="M4" s="45"/>
      <c r="N4" s="46"/>
      <c r="O4" s="23">
        <v>210</v>
      </c>
      <c r="P4" s="23">
        <f>O4/10</f>
        <v>21</v>
      </c>
      <c r="Q4" s="20">
        <f t="shared" ref="Q4:Q6" si="0">O4-P4</f>
        <v>189</v>
      </c>
      <c r="R4" s="22">
        <v>131</v>
      </c>
      <c r="S4" s="22" t="str">
        <f>IF(R4&gt;Q4, "Yes", "No")</f>
        <v>No</v>
      </c>
      <c r="T4" s="55"/>
      <c r="U4" s="50"/>
      <c r="V4" s="48"/>
      <c r="W4" s="46"/>
      <c r="X4" s="48"/>
      <c r="Y4" s="48"/>
      <c r="Z4" s="48"/>
      <c r="AA4" s="48"/>
      <c r="AB4" s="48"/>
      <c r="AC4" s="35"/>
    </row>
    <row r="5" spans="1:33" ht="39.950000000000003" customHeight="1" thickBot="1" x14ac:dyDescent="0.3">
      <c r="A5" s="45"/>
      <c r="B5" s="45"/>
      <c r="C5" s="49"/>
      <c r="D5" s="23" t="s">
        <v>21</v>
      </c>
      <c r="E5" s="47"/>
      <c r="F5" s="47"/>
      <c r="G5" s="47"/>
      <c r="H5" s="47"/>
      <c r="I5" s="57"/>
      <c r="J5" s="57"/>
      <c r="K5" s="23" t="s">
        <v>36</v>
      </c>
      <c r="L5" s="23">
        <v>2.9060000000000001</v>
      </c>
      <c r="M5" s="45"/>
      <c r="N5" s="46"/>
      <c r="O5" s="23">
        <v>140</v>
      </c>
      <c r="P5" s="23">
        <f>O5/10</f>
        <v>14</v>
      </c>
      <c r="Q5" s="20">
        <f t="shared" si="0"/>
        <v>126</v>
      </c>
      <c r="R5" s="22">
        <v>82</v>
      </c>
      <c r="S5" s="22" t="str">
        <f>IF(R5&gt;Q5, "Yes", "No")</f>
        <v>No</v>
      </c>
      <c r="T5" s="55"/>
      <c r="U5" s="24" t="s">
        <v>27</v>
      </c>
      <c r="V5" s="22">
        <v>7.3120000000000003</v>
      </c>
      <c r="W5" s="46"/>
      <c r="X5" s="23">
        <v>965</v>
      </c>
      <c r="Y5" s="23">
        <f>X5/10</f>
        <v>96.5</v>
      </c>
      <c r="Z5" s="23">
        <f>X5-Y5</f>
        <v>868.5</v>
      </c>
      <c r="AA5" s="23">
        <v>793</v>
      </c>
      <c r="AB5" s="23" t="str">
        <f>IF(AA5&gt;Z5, "Yes", "No")</f>
        <v>No</v>
      </c>
      <c r="AC5" s="35"/>
      <c r="AD5" s="10"/>
      <c r="AE5" s="10"/>
      <c r="AF5" s="13"/>
      <c r="AG5" s="12"/>
    </row>
    <row r="6" spans="1:33" ht="39.950000000000003" customHeight="1" thickBot="1" x14ac:dyDescent="0.3">
      <c r="A6" s="45"/>
      <c r="B6" s="45"/>
      <c r="C6" s="49"/>
      <c r="D6" s="23" t="s">
        <v>22</v>
      </c>
      <c r="E6" s="47"/>
      <c r="F6" s="47"/>
      <c r="G6" s="47"/>
      <c r="H6" s="47"/>
      <c r="I6" s="57"/>
      <c r="J6" s="57"/>
      <c r="K6" s="43" t="s">
        <v>37</v>
      </c>
      <c r="L6" s="43">
        <v>3.9350000000000001</v>
      </c>
      <c r="M6" s="45"/>
      <c r="N6" s="46"/>
      <c r="O6" s="43">
        <v>70</v>
      </c>
      <c r="P6" s="43">
        <f>O6/10</f>
        <v>7</v>
      </c>
      <c r="Q6" s="56">
        <f t="shared" si="0"/>
        <v>63</v>
      </c>
      <c r="R6" s="44">
        <v>52</v>
      </c>
      <c r="S6" s="43" t="str">
        <f>IF(R6&gt;Q6, "Yes", "No")</f>
        <v>No</v>
      </c>
      <c r="T6" s="55"/>
      <c r="U6" s="24" t="s">
        <v>38</v>
      </c>
      <c r="V6" s="22">
        <v>6.9630000000000001</v>
      </c>
      <c r="W6" s="46"/>
      <c r="X6" s="25">
        <v>685</v>
      </c>
      <c r="Y6" s="25">
        <f>X6/10</f>
        <v>68.5</v>
      </c>
      <c r="Z6" s="25">
        <f>X6-Y6</f>
        <v>616.5</v>
      </c>
      <c r="AA6" s="23">
        <v>722</v>
      </c>
      <c r="AB6" s="23" t="str">
        <f>IF(AA6&gt;Z6, "Yes", "No")</f>
        <v>Yes</v>
      </c>
      <c r="AC6" s="35"/>
      <c r="AD6" s="10"/>
      <c r="AE6" s="10"/>
      <c r="AF6" s="13"/>
      <c r="AG6" s="12"/>
    </row>
    <row r="7" spans="1:33" ht="39.950000000000003" customHeight="1" thickBot="1" x14ac:dyDescent="0.3">
      <c r="A7" s="45"/>
      <c r="B7" s="45"/>
      <c r="C7" s="49"/>
      <c r="D7" s="25" t="s">
        <v>20</v>
      </c>
      <c r="E7" s="47"/>
      <c r="F7" s="47"/>
      <c r="G7" s="47"/>
      <c r="H7" s="47"/>
      <c r="I7" s="57"/>
      <c r="J7" s="57"/>
      <c r="K7" s="43"/>
      <c r="L7" s="43"/>
      <c r="M7" s="45"/>
      <c r="N7" s="46"/>
      <c r="O7" s="43"/>
      <c r="P7" s="43"/>
      <c r="Q7" s="56"/>
      <c r="R7" s="44"/>
      <c r="S7" s="43"/>
      <c r="T7" s="55"/>
      <c r="U7" s="26"/>
      <c r="V7" s="25"/>
      <c r="W7" s="46"/>
      <c r="X7" s="25"/>
      <c r="Y7" s="25"/>
      <c r="Z7" s="25"/>
      <c r="AA7" s="23"/>
      <c r="AB7" s="23"/>
      <c r="AC7" s="35"/>
      <c r="AD7" s="12"/>
      <c r="AE7" s="12"/>
      <c r="AF7" s="11"/>
      <c r="AG7" s="11"/>
    </row>
    <row r="8" spans="1:33" x14ac:dyDescent="0.25">
      <c r="A8" s="1"/>
      <c r="Z8" s="14"/>
      <c r="AA8" s="14"/>
      <c r="AB8" s="14"/>
    </row>
    <row r="9" spans="1:33" x14ac:dyDescent="0.25">
      <c r="Z9" s="9"/>
      <c r="AA9" s="9"/>
      <c r="AB9" s="9"/>
    </row>
    <row r="10" spans="1:33" x14ac:dyDescent="0.25">
      <c r="C10" s="51" t="s">
        <v>41</v>
      </c>
      <c r="D10" s="52"/>
      <c r="E10" s="3">
        <f>E3*0.07</f>
        <v>0</v>
      </c>
      <c r="F10" s="3">
        <f>F3*0.12</f>
        <v>1.08</v>
      </c>
      <c r="G10" s="3">
        <f>G3*0.23</f>
        <v>4.83</v>
      </c>
      <c r="H10" s="3">
        <f>H3*0.31</f>
        <v>4.6500000000000004</v>
      </c>
      <c r="I10" s="6">
        <f>SUM(E10:H10)</f>
        <v>10.56</v>
      </c>
      <c r="J10" s="6"/>
      <c r="K10" s="7"/>
      <c r="S10" s="12"/>
      <c r="T10" s="32"/>
      <c r="Z10" s="9"/>
      <c r="AA10" s="9"/>
      <c r="AB10" s="12"/>
      <c r="AC10" s="32"/>
    </row>
    <row r="11" spans="1:33" x14ac:dyDescent="0.25">
      <c r="C11" s="53" t="s">
        <v>42</v>
      </c>
      <c r="D11" s="54"/>
      <c r="E11" s="27">
        <f>E3*0.04</f>
        <v>0</v>
      </c>
      <c r="F11" s="27">
        <f>F3*0.07</f>
        <v>0.63000000000000012</v>
      </c>
      <c r="G11" s="27">
        <f>G3*0.2</f>
        <v>4.2</v>
      </c>
      <c r="H11" s="27">
        <f>H3*0.31</f>
        <v>4.6500000000000004</v>
      </c>
      <c r="I11" s="28"/>
      <c r="J11" s="28">
        <f>SUM(E11:I11)</f>
        <v>9.48</v>
      </c>
      <c r="K11" s="7"/>
      <c r="S11" s="12"/>
      <c r="T11" s="12"/>
      <c r="Z11" s="9"/>
      <c r="AA11" s="9"/>
      <c r="AB11" s="33"/>
      <c r="AC11" s="12"/>
    </row>
    <row r="12" spans="1:33" x14ac:dyDescent="0.25">
      <c r="C12" s="30"/>
      <c r="D12" s="30"/>
      <c r="E12" s="29"/>
      <c r="F12" s="29"/>
      <c r="G12" s="29"/>
      <c r="H12" s="29"/>
      <c r="I12" s="29"/>
      <c r="J12" s="29"/>
      <c r="S12" s="12"/>
      <c r="T12" s="32"/>
      <c r="Z12" s="9"/>
      <c r="AA12" s="9"/>
      <c r="AB12" s="33"/>
      <c r="AC12" s="32"/>
    </row>
    <row r="13" spans="1:33" x14ac:dyDescent="0.25">
      <c r="C13" s="31"/>
      <c r="D13" s="31"/>
      <c r="E13" s="12"/>
      <c r="F13" s="12"/>
      <c r="G13" s="12"/>
      <c r="H13" s="12"/>
      <c r="I13" s="12"/>
      <c r="J13" s="12"/>
    </row>
    <row r="14" spans="1:33" x14ac:dyDescent="0.25">
      <c r="V14" s="15"/>
    </row>
    <row r="15" spans="1:33" x14ac:dyDescent="0.25">
      <c r="V15" s="15"/>
    </row>
    <row r="16" spans="1:33" x14ac:dyDescent="0.25">
      <c r="U16" s="8"/>
      <c r="V16" s="15"/>
    </row>
    <row r="17" spans="22:22" x14ac:dyDescent="0.25">
      <c r="V17" s="10"/>
    </row>
    <row r="18" spans="22:22" x14ac:dyDescent="0.25">
      <c r="V18" s="10"/>
    </row>
    <row r="19" spans="22:22" x14ac:dyDescent="0.25">
      <c r="V19" s="10"/>
    </row>
    <row r="20" spans="22:22" x14ac:dyDescent="0.25">
      <c r="V20" s="10"/>
    </row>
    <row r="21" spans="22:22" x14ac:dyDescent="0.25">
      <c r="V21" s="10"/>
    </row>
    <row r="22" spans="22:22" x14ac:dyDescent="0.25">
      <c r="V22" s="10"/>
    </row>
    <row r="23" spans="22:22" x14ac:dyDescent="0.25">
      <c r="V23" s="15"/>
    </row>
    <row r="24" spans="22:22" x14ac:dyDescent="0.25">
      <c r="V24" s="15"/>
    </row>
  </sheetData>
  <mergeCells count="35">
    <mergeCell ref="AA3:AA4"/>
    <mergeCell ref="U3:U4"/>
    <mergeCell ref="C10:D10"/>
    <mergeCell ref="C11:D11"/>
    <mergeCell ref="Z3:Z4"/>
    <mergeCell ref="T3:T7"/>
    <mergeCell ref="V3:V4"/>
    <mergeCell ref="W3:W7"/>
    <mergeCell ref="X3:X4"/>
    <mergeCell ref="Q6:Q7"/>
    <mergeCell ref="I3:I7"/>
    <mergeCell ref="J3:J7"/>
    <mergeCell ref="K6:K7"/>
    <mergeCell ref="P6:P7"/>
    <mergeCell ref="A3:A7"/>
    <mergeCell ref="B3:B7"/>
    <mergeCell ref="C3:C7"/>
    <mergeCell ref="D3:D4"/>
    <mergeCell ref="E3:E7"/>
    <mergeCell ref="AC3:AC7"/>
    <mergeCell ref="E1:H1"/>
    <mergeCell ref="I1:J1"/>
    <mergeCell ref="L1:T1"/>
    <mergeCell ref="V1:AC1"/>
    <mergeCell ref="L6:L7"/>
    <mergeCell ref="O6:O7"/>
    <mergeCell ref="R6:R7"/>
    <mergeCell ref="S6:S7"/>
    <mergeCell ref="M3:M7"/>
    <mergeCell ref="N3:N7"/>
    <mergeCell ref="F3:F7"/>
    <mergeCell ref="G3:G7"/>
    <mergeCell ref="AB3:AB4"/>
    <mergeCell ref="Y3:Y4"/>
    <mergeCell ref="H3:H7"/>
  </mergeCells>
  <pageMargins left="0.7" right="0.7" top="0.75" bottom="0.75" header="0.3" footer="0.3"/>
  <pageSetup paperSiz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36" sqref="U3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Of St Mary's Overton</vt:lpstr>
      <vt:lpstr>Location Map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Elis Roberts</cp:lastModifiedBy>
  <dcterms:created xsi:type="dcterms:W3CDTF">2021-02-10T13:36:38Z</dcterms:created>
  <dcterms:modified xsi:type="dcterms:W3CDTF">2025-06-12T12:42:59Z</dcterms:modified>
</cp:coreProperties>
</file>